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OPĆI DIO_21-23" sheetId="1" r:id="rId1"/>
    <sheet name="PLAN PRIHODA_21-23" sheetId="2" r:id="rId2"/>
    <sheet name="PLAN RASH.I IZDATAKA -4.razina" sheetId="3" r:id="rId3"/>
    <sheet name="List1" sheetId="4" r:id="rId4"/>
  </sheets>
  <definedNames>
    <definedName name="_xlnm.Print_Titles" localSheetId="1">'PLAN PRIHODA_21-23'!$1:$1</definedName>
    <definedName name="_xlnm.Print_Titles" localSheetId="2">'PLAN RASH.I IZDATAKA -4.razina'!$1:$2</definedName>
    <definedName name="_xlnm.Print_Area" localSheetId="0">'OPĆI DIO_21-23'!$A$2:$H$26</definedName>
    <definedName name="_xlnm.Print_Area" localSheetId="1">'PLAN PRIHODA_21-23'!$A$1:$H$43</definedName>
  </definedNames>
  <calcPr fullCalcOnLoad="1"/>
</workbook>
</file>

<file path=xl/sharedStrings.xml><?xml version="1.0" encoding="utf-8"?>
<sst xmlns="http://schemas.openxmlformats.org/spreadsheetml/2006/main" count="258" uniqueCount="155">
  <si>
    <t>Prihodi od nefinancijske imovine i nadoknade šteta s osnova osiguranja</t>
  </si>
  <si>
    <t>Namjenski primici od zaduživanja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</si>
  <si>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</si>
  <si>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</si>
  <si>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</si>
  <si>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</si>
  <si>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</si>
  <si>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</si>
  <si>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</si>
  <si>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</si>
  <si>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</si>
  <si>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</si>
  <si>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</si>
  <si>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</si>
  <si>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</si>
  <si>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</si>
  <si>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</si>
  <si>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</si>
  <si>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</si>
  <si>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Naknade za prijevoz zaposl.,rad na terenu</t>
  </si>
  <si>
    <t>Izradio:</t>
  </si>
  <si>
    <t>Telefon:</t>
  </si>
  <si>
    <t>Nadica Belčić</t>
  </si>
  <si>
    <t>01/2829-193</t>
  </si>
  <si>
    <t>Datum:</t>
  </si>
  <si>
    <t>Plaće za redovan rad</t>
  </si>
  <si>
    <t>Plaće za prekovremeni rad</t>
  </si>
  <si>
    <t>Plaće za posebne uvjete rada</t>
  </si>
  <si>
    <t>Doprinosi za obvezno zdravstv.osiguranje</t>
  </si>
  <si>
    <t>Doprinosi za obv.osigur.u slučaju nezaposl.</t>
  </si>
  <si>
    <t>Službena putovanja</t>
  </si>
  <si>
    <t>Stručno usavršavanje zaposlenika</t>
  </si>
  <si>
    <t>Uredski materijal i ostali mater.rashodi</t>
  </si>
  <si>
    <t>Materijal i sirovine (namirnice)</t>
  </si>
  <si>
    <t>Mater.i dijelovi za tek. i invest.održavanje</t>
  </si>
  <si>
    <t>Sitni inventar i auto gume</t>
  </si>
  <si>
    <t>Službena, radna i zašt.odjeća i obuća</t>
  </si>
  <si>
    <t>Ostale usluge</t>
  </si>
  <si>
    <t>Usluge telefona, pošte i prijevoza</t>
  </si>
  <si>
    <t>Usluge tekućeg i invest.održavanja</t>
  </si>
  <si>
    <t>Komunalne usluge</t>
  </si>
  <si>
    <t>Intelektualne i osobne usluge</t>
  </si>
  <si>
    <t>Računalne usluge</t>
  </si>
  <si>
    <t>Naknade za rad povjerenstava i sl.</t>
  </si>
  <si>
    <t>Premije osiguranja</t>
  </si>
  <si>
    <t>Reprezentacija</t>
  </si>
  <si>
    <t>Članarine</t>
  </si>
  <si>
    <t>Pristojbe i naknade</t>
  </si>
  <si>
    <t>Bankarske usl. i usl.platnog prometa</t>
  </si>
  <si>
    <t>Zatezne kamate</t>
  </si>
  <si>
    <t>Knjige</t>
  </si>
  <si>
    <t>Uredska oprema i namještaj</t>
  </si>
  <si>
    <t>OIB: 32571753478</t>
  </si>
  <si>
    <t>Plaće (bruto)</t>
  </si>
  <si>
    <t>Rashodi za nabavu proiz.dugotr.  imovine</t>
  </si>
  <si>
    <t>Ostali nespomenuti financijski rashodi</t>
  </si>
  <si>
    <t>Nakn.za korišt.priv.autom.u služb.svrhe</t>
  </si>
  <si>
    <t>SVEUKUPNO :</t>
  </si>
  <si>
    <t>Opći prihodi i primici -županijski proračun</t>
  </si>
  <si>
    <t>Prihodi za posebne namjene (6526)</t>
  </si>
  <si>
    <t>Naknade za prijevoz,za rad na terenu i odv.ž.</t>
  </si>
  <si>
    <t xml:space="preserve">Energija                                               </t>
  </si>
  <si>
    <t xml:space="preserve">Zdravstvene i veterinarske usluge            </t>
  </si>
  <si>
    <t>Odgovorna osoba:</t>
  </si>
  <si>
    <t>Renata Koić, prof.</t>
  </si>
  <si>
    <t>Pomoći - Grad Ivanić-Grad (6361)</t>
  </si>
  <si>
    <t xml:space="preserve">Pomoći (6381)       </t>
  </si>
  <si>
    <t>Vlastiti prihodi - 922 višak-preneseni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</si>
  <si>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</si>
  <si>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</si>
  <si>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</si>
  <si>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</si>
  <si>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</si>
  <si>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</si>
  <si>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UKUPAN DONOS VIŠKA/MANJKA IZ PRETHODNE(IH) GODINA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</si>
  <si>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</si>
  <si>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</si>
  <si>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</si>
  <si>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</si>
  <si>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</si>
  <si>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</si>
  <si>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</si>
  <si>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Pomoći</t>
  </si>
  <si>
    <t xml:space="preserve">Donacije </t>
  </si>
  <si>
    <t>Ukupno (po izvorima)</t>
  </si>
  <si>
    <t>OŠ POSAVSKI BREGI  (23866)</t>
  </si>
  <si>
    <t>NAZIV AKTIVNOSTI</t>
  </si>
  <si>
    <t>Program 1001</t>
  </si>
  <si>
    <t>MINIMALNI STANDARD U OSNOVNOM ŠKOLSTVU - MATERIJALNI I FINANCIJSKI RASHODI</t>
  </si>
  <si>
    <t xml:space="preserve">Aktivnost A100001 </t>
  </si>
  <si>
    <t>Izvor 4.1.</t>
  </si>
  <si>
    <t>Izvor 5.K</t>
  </si>
  <si>
    <t>Izvor 4.L</t>
  </si>
  <si>
    <t>MZO</t>
  </si>
  <si>
    <t>SUFIN.</t>
  </si>
  <si>
    <t>GRAD</t>
  </si>
  <si>
    <t>Rashodi poslovanja</t>
  </si>
  <si>
    <t xml:space="preserve">Aktivnost A100002 </t>
  </si>
  <si>
    <t>TEKUĆE I INVESTICIJSKO ODRŽAVANJE - minimalni standard</t>
  </si>
  <si>
    <t>PROGRAMI OSNOVNIH ŠKOLA IZVAN ŽUPANIJSKOG PRORAČUNA</t>
  </si>
  <si>
    <t>PROGRAM   -  P15</t>
  </si>
  <si>
    <t>GLAVNI</t>
  </si>
  <si>
    <t>POJAČANI STANDARD U ŠKOLSTVU - potrebe iznad minimalnog standarda</t>
  </si>
  <si>
    <t>PROGRAM   -  P17</t>
  </si>
  <si>
    <t xml:space="preserve">Tekući projekt  T100031  </t>
  </si>
  <si>
    <t>PRSTEN POTPORE III</t>
  </si>
  <si>
    <t xml:space="preserve">Program  1002  </t>
  </si>
  <si>
    <t>KAPITALNO ULAGANJE</t>
  </si>
  <si>
    <t xml:space="preserve">Tekući projekt T100001 </t>
  </si>
  <si>
    <t>OPREMA ŠKOLA</t>
  </si>
  <si>
    <t>TEKUĆE I INVESTICIJSKO ODRŽAVANJE U ŠKOLSTVU</t>
  </si>
  <si>
    <t xml:space="preserve">Program  1003  </t>
  </si>
  <si>
    <t>PROGRAM   -  P63</t>
  </si>
  <si>
    <t>ADMINISTRATIVNO, TEHNIČKO I STRUČNO OSOBLJE</t>
  </si>
  <si>
    <t>Tekući projekt  T100002</t>
  </si>
  <si>
    <t>NATJECANJA</t>
  </si>
  <si>
    <t xml:space="preserve">Tekući projekt T100003 </t>
  </si>
  <si>
    <t>ŠKOLSKA KUHINJA</t>
  </si>
  <si>
    <t xml:space="preserve">Tekući projekt T100010 </t>
  </si>
  <si>
    <t>OSTALE IZVANŠKOLSKE AKTIVNOSTI</t>
  </si>
  <si>
    <t xml:space="preserve">Tekući projekt T1000012 </t>
  </si>
  <si>
    <t>Tekući projekt T100020</t>
  </si>
  <si>
    <t>NABAVA UDŽBENIKA ZA UČENIKE</t>
  </si>
  <si>
    <t>PROGRAM   -  P52</t>
  </si>
  <si>
    <t>POTICANJE KORIŠTENJA SREDSTAVA EU</t>
  </si>
  <si>
    <t>Tekući projekt T100011</t>
  </si>
  <si>
    <t>RASHODI POSLOVANJA -       voće</t>
  </si>
  <si>
    <t>RASHODI POSLOVANJA -       mlijeko</t>
  </si>
  <si>
    <t>ŽUP</t>
  </si>
  <si>
    <t>Izvor 3.7.</t>
  </si>
  <si>
    <t>Pomoći -državni proračun (6361)</t>
  </si>
  <si>
    <t>PLAN PRIHODA I PRIMITAKA</t>
  </si>
  <si>
    <t>Oznaka                           rač. iz                                      računskog                                         plana</t>
  </si>
  <si>
    <t>Vlastiti prihodi</t>
  </si>
  <si>
    <t>Prihodi za posebne namjene</t>
  </si>
  <si>
    <t>Prihodi od prodaje  nefinancijske imovine i nadoknade šteta s osnova osiguranja</t>
  </si>
  <si>
    <t>2021.</t>
  </si>
  <si>
    <t>Ukupno prihodi i primici za 2021.</t>
  </si>
  <si>
    <t>2022.</t>
  </si>
  <si>
    <t>Ukupno prihodi i primici za 2022.</t>
  </si>
  <si>
    <t>PRIHODI OD PRODAJE NEFINANCIJSKE IMOVINE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</si>
  <si>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</si>
  <si>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</si>
  <si>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</si>
  <si>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OSNOVNE ŠKOLE POSAVSKI BREGI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</si>
  <si>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</si>
  <si>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</si>
  <si>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</si>
  <si>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PRIJEDLOG FIN. PLANA  ZA 2021.</t>
  </si>
  <si>
    <t>PROJEKCIJA FIN. PLANA  ZA 2022.</t>
  </si>
  <si>
    <t>PROJEKCIJA FIN. PLANA  ZA 2023.</t>
  </si>
  <si>
    <t>NOVA ŠKOSKA ŠHEMA VOĆA I POVRĆA, TE MLIJEKA I MLIJEČNIH PROIZVODA</t>
  </si>
  <si>
    <t>16.10.2020.</t>
  </si>
  <si>
    <t>2023.</t>
  </si>
  <si>
    <t>Ukupno prihodi i primici za 2023.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</si>
</sst>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#,##0_ ;\-#,##0\ "/>
    <numFmt numFmtId="181" formatCode="[$-41A]d\.\ mmmm\ yyyy\."/>
    <numFmt numFmtId="182" formatCode="0.0"/>
    <numFmt numFmtId="183" formatCode="#,##0;[Red]#,##0"/>
    <numFmt numFmtId="184" formatCode="0.00_ ;\-0.00\ "/>
    <numFmt numFmtId="185" formatCode="0.0_ ;\-0.0\ "/>
    <numFmt numFmtId="186" formatCode="0_ ;\-0\ "/>
    <numFmt numFmtId="187" formatCode="#,##0.0"/>
    <numFmt numFmtId="188" formatCode="#,##0.00_ ;\-#,##0.00\ "/>
    <numFmt numFmtId="189" formatCode="#,##0.000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.85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8">
    <xf numFmtId="0" fontId="0" fillId="0" borderId="0" xfId="0" applyNumberFormat="1" applyFill="1" applyBorder="1" applyAlignment="1" applyProtection="1">
      <alignment/>
      <protection/>
    </xf>
    <xf numFmtId="0" fontId="21" fillId="35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2" fillId="35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1" fillId="35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3" fillId="0" borderId="19" xfId="0" applyNumberFormat="1" applyFont="1" applyFill="1" applyBorder="1" applyAlignment="1" applyProtection="1">
      <alignment wrapText="1"/>
      <protection/>
    </xf>
    <xf numFmtId="0" fontId="23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3" fillId="0" borderId="20" xfId="0" applyNumberFormat="1" applyFont="1" applyFill="1" applyBorder="1" applyAlignment="1" applyProtection="1">
      <alignment wrapText="1"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3" fillId="0" borderId="22" xfId="0" applyNumberFormat="1" applyFont="1" applyFill="1" applyBorder="1" applyAlignment="1" applyProtection="1">
      <alignment wrapText="1"/>
      <protection/>
    </xf>
    <xf numFmtId="188" fontId="21" fillId="0" borderId="19" xfId="102" applyNumberFormat="1" applyFont="1" applyFill="1" applyBorder="1" applyAlignment="1" applyProtection="1">
      <alignment/>
      <protection/>
    </xf>
    <xf numFmtId="188" fontId="22" fillId="0" borderId="19" xfId="102" applyNumberFormat="1" applyFont="1" applyFill="1" applyBorder="1" applyAlignment="1" applyProtection="1">
      <alignment/>
      <protection/>
    </xf>
    <xf numFmtId="188" fontId="21" fillId="0" borderId="19" xfId="0" applyNumberFormat="1" applyFont="1" applyFill="1" applyBorder="1" applyAlignment="1" applyProtection="1">
      <alignment/>
      <protection/>
    </xf>
    <xf numFmtId="188" fontId="21" fillId="0" borderId="20" xfId="0" applyNumberFormat="1" applyFont="1" applyFill="1" applyBorder="1" applyAlignment="1" applyProtection="1">
      <alignment/>
      <protection/>
    </xf>
    <xf numFmtId="188" fontId="21" fillId="0" borderId="20" xfId="102" applyNumberFormat="1" applyFont="1" applyFill="1" applyBorder="1" applyAlignment="1" applyProtection="1">
      <alignment/>
      <protection/>
    </xf>
    <xf numFmtId="188" fontId="21" fillId="49" borderId="19" xfId="102" applyNumberFormat="1" applyFont="1" applyFill="1" applyBorder="1" applyAlignment="1" applyProtection="1">
      <alignment/>
      <protection/>
    </xf>
    <xf numFmtId="188" fontId="22" fillId="0" borderId="19" xfId="0" applyNumberFormat="1" applyFont="1" applyFill="1" applyBorder="1" applyAlignment="1" applyProtection="1">
      <alignment/>
      <protection/>
    </xf>
    <xf numFmtId="188" fontId="21" fillId="0" borderId="19" xfId="0" applyNumberFormat="1" applyFont="1" applyFill="1" applyBorder="1" applyAlignment="1" applyProtection="1">
      <alignment horizontal="right"/>
      <protection/>
    </xf>
    <xf numFmtId="0" fontId="23" fillId="49" borderId="19" xfId="0" applyNumberFormat="1" applyFont="1" applyFill="1" applyBorder="1" applyAlignment="1" applyProtection="1">
      <alignment horizontal="center"/>
      <protection/>
    </xf>
    <xf numFmtId="0" fontId="23" fillId="49" borderId="21" xfId="0" applyNumberFormat="1" applyFont="1" applyFill="1" applyBorder="1" applyAlignment="1" applyProtection="1">
      <alignment horizontal="center"/>
      <protection/>
    </xf>
    <xf numFmtId="0" fontId="23" fillId="49" borderId="19" xfId="0" applyNumberFormat="1" applyFont="1" applyFill="1" applyBorder="1" applyAlignment="1" applyProtection="1">
      <alignment wrapText="1"/>
      <protection/>
    </xf>
    <xf numFmtId="188" fontId="21" fillId="49" borderId="19" xfId="0" applyNumberFormat="1" applyFont="1" applyFill="1" applyBorder="1" applyAlignment="1" applyProtection="1">
      <alignment/>
      <protection/>
    </xf>
    <xf numFmtId="0" fontId="23" fillId="49" borderId="0" xfId="0" applyNumberFormat="1" applyFont="1" applyFill="1" applyBorder="1" applyAlignment="1" applyProtection="1">
      <alignment/>
      <protection/>
    </xf>
    <xf numFmtId="0" fontId="25" fillId="49" borderId="19" xfId="0" applyNumberFormat="1" applyFont="1" applyFill="1" applyBorder="1" applyAlignment="1" applyProtection="1">
      <alignment horizontal="center"/>
      <protection/>
    </xf>
    <xf numFmtId="0" fontId="25" fillId="49" borderId="19" xfId="0" applyNumberFormat="1" applyFont="1" applyFill="1" applyBorder="1" applyAlignment="1" applyProtection="1">
      <alignment wrapText="1"/>
      <protection/>
    </xf>
    <xf numFmtId="188" fontId="22" fillId="49" borderId="19" xfId="102" applyNumberFormat="1" applyFont="1" applyFill="1" applyBorder="1" applyAlignment="1" applyProtection="1">
      <alignment/>
      <protection/>
    </xf>
    <xf numFmtId="0" fontId="23" fillId="49" borderId="2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2" fillId="0" borderId="21" xfId="0" applyFont="1" applyBorder="1" applyAlignment="1" quotePrefix="1">
      <alignment horizontal="left" wrapText="1"/>
    </xf>
    <xf numFmtId="0" fontId="32" fillId="0" borderId="23" xfId="0" applyFont="1" applyBorder="1" applyAlignment="1" quotePrefix="1">
      <alignment horizontal="left" wrapText="1"/>
    </xf>
    <xf numFmtId="0" fontId="32" fillId="0" borderId="23" xfId="0" applyFont="1" applyBorder="1" applyAlignment="1" quotePrefix="1">
      <alignment horizontal="center" wrapText="1"/>
    </xf>
    <xf numFmtId="0" fontId="32" fillId="0" borderId="23" xfId="0" applyNumberFormat="1" applyFont="1" applyFill="1" applyBorder="1" applyAlignment="1" applyProtection="1" quotePrefix="1">
      <alignment horizontal="left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19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1" fontId="35" fillId="0" borderId="0" xfId="0" applyNumberFormat="1" applyFont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1" fontId="37" fillId="50" borderId="24" xfId="0" applyNumberFormat="1" applyFont="1" applyFill="1" applyBorder="1" applyAlignment="1">
      <alignment horizontal="right" vertical="top" wrapText="1"/>
    </xf>
    <xf numFmtId="1" fontId="37" fillId="50" borderId="25" xfId="0" applyNumberFormat="1" applyFont="1" applyFill="1" applyBorder="1" applyAlignment="1">
      <alignment horizontal="left" wrapText="1"/>
    </xf>
    <xf numFmtId="1" fontId="37" fillId="0" borderId="26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40" fillId="0" borderId="0" xfId="0" applyFont="1" applyBorder="1" applyAlignment="1" quotePrefix="1">
      <alignment horizontal="center"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 applyAlignment="1" quotePrefix="1">
      <alignment horizontal="left" vertical="center" wrapText="1"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0" fontId="41" fillId="0" borderId="0" xfId="0" applyNumberFormat="1" applyFont="1" applyFill="1" applyBorder="1" applyAlignment="1" applyProtection="1" quotePrefix="1">
      <alignment horizontal="center" vertical="center"/>
      <protection/>
    </xf>
    <xf numFmtId="3" fontId="41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0" fontId="39" fillId="0" borderId="0" xfId="0" applyFont="1" applyBorder="1" applyAlignment="1" quotePrefix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40" fillId="0" borderId="0" xfId="0" applyFont="1" applyBorder="1" applyAlignment="1" quotePrefix="1">
      <alignment horizontal="left" vertical="center" wrapText="1"/>
    </xf>
    <xf numFmtId="0" fontId="22" fillId="51" borderId="19" xfId="0" applyNumberFormat="1" applyFont="1" applyFill="1" applyBorder="1" applyAlignment="1" applyProtection="1">
      <alignment horizontal="center" vertical="center" wrapText="1"/>
      <protection/>
    </xf>
    <xf numFmtId="0" fontId="24" fillId="51" borderId="21" xfId="0" applyNumberFormat="1" applyFont="1" applyFill="1" applyBorder="1" applyAlignment="1" applyProtection="1">
      <alignment horizontal="center" vertical="center" wrapText="1"/>
      <protection/>
    </xf>
    <xf numFmtId="0" fontId="24" fillId="51" borderId="19" xfId="0" applyNumberFormat="1" applyFont="1" applyFill="1" applyBorder="1" applyAlignment="1" applyProtection="1">
      <alignment horizontal="center" vertical="center" wrapText="1"/>
      <protection/>
    </xf>
    <xf numFmtId="0" fontId="28" fillId="51" borderId="19" xfId="0" applyNumberFormat="1" applyFont="1" applyFill="1" applyBorder="1" applyAlignment="1" applyProtection="1">
      <alignment horizontal="center" vertical="center" textRotation="90" wrapText="1"/>
      <protection/>
    </xf>
    <xf numFmtId="0" fontId="29" fillId="51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2" fillId="35" borderId="21" xfId="0" applyNumberFormat="1" applyFont="1" applyFill="1" applyBorder="1" applyAlignment="1" applyProtection="1">
      <alignment horizontal="center" vertical="center" wrapText="1"/>
      <protection/>
    </xf>
    <xf numFmtId="0" fontId="22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right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0" fontId="22" fillId="52" borderId="21" xfId="0" applyNumberFormat="1" applyFont="1" applyFill="1" applyBorder="1" applyAlignment="1" applyProtection="1">
      <alignment vertical="center" wrapText="1"/>
      <protection/>
    </xf>
    <xf numFmtId="0" fontId="22" fillId="15" borderId="21" xfId="0" applyNumberFormat="1" applyFont="1" applyFill="1" applyBorder="1" applyAlignment="1" applyProtection="1">
      <alignment wrapText="1"/>
      <protection/>
    </xf>
    <xf numFmtId="188" fontId="22" fillId="15" borderId="19" xfId="102" applyNumberFormat="1" applyFont="1" applyFill="1" applyBorder="1" applyAlignment="1" applyProtection="1">
      <alignment/>
      <protection/>
    </xf>
    <xf numFmtId="188" fontId="22" fillId="52" borderId="19" xfId="102" applyNumberFormat="1" applyFont="1" applyFill="1" applyBorder="1" applyAlignment="1" applyProtection="1">
      <alignment/>
      <protection/>
    </xf>
    <xf numFmtId="188" fontId="22" fillId="51" borderId="19" xfId="0" applyNumberFormat="1" applyFont="1" applyFill="1" applyBorder="1" applyAlignment="1" applyProtection="1">
      <alignment/>
      <protection/>
    </xf>
    <xf numFmtId="0" fontId="22" fillId="52" borderId="19" xfId="0" applyNumberFormat="1" applyFont="1" applyFill="1" applyBorder="1" applyAlignment="1" applyProtection="1">
      <alignment wrapText="1"/>
      <protection/>
    </xf>
    <xf numFmtId="0" fontId="22" fillId="15" borderId="19" xfId="0" applyNumberFormat="1" applyFont="1" applyFill="1" applyBorder="1" applyAlignment="1" applyProtection="1">
      <alignment wrapText="1"/>
      <protection/>
    </xf>
    <xf numFmtId="0" fontId="24" fillId="0" borderId="19" xfId="0" applyNumberFormat="1" applyFont="1" applyFill="1" applyBorder="1" applyAlignment="1" applyProtection="1">
      <alignment horizontal="center"/>
      <protection/>
    </xf>
    <xf numFmtId="0" fontId="42" fillId="0" borderId="19" xfId="0" applyNumberFormat="1" applyFont="1" applyFill="1" applyBorder="1" applyAlignment="1" applyProtection="1">
      <alignment horizontal="center"/>
      <protection/>
    </xf>
    <xf numFmtId="0" fontId="22" fillId="52" borderId="19" xfId="0" applyNumberFormat="1" applyFont="1" applyFill="1" applyBorder="1" applyAlignment="1" applyProtection="1">
      <alignment vertical="center" wrapText="1"/>
      <protection/>
    </xf>
    <xf numFmtId="0" fontId="22" fillId="0" borderId="19" xfId="0" applyNumberFormat="1" applyFont="1" applyFill="1" applyBorder="1" applyAlignment="1" applyProtection="1">
      <alignment horizontal="left" wrapText="1"/>
      <protection/>
    </xf>
    <xf numFmtId="0" fontId="22" fillId="53" borderId="21" xfId="0" applyNumberFormat="1" applyFont="1" applyFill="1" applyBorder="1" applyAlignment="1" applyProtection="1">
      <alignment horizontal="right"/>
      <protection/>
    </xf>
    <xf numFmtId="0" fontId="22" fillId="53" borderId="19" xfId="0" applyNumberFormat="1" applyFont="1" applyFill="1" applyBorder="1" applyAlignment="1" applyProtection="1">
      <alignment wrapText="1"/>
      <protection/>
    </xf>
    <xf numFmtId="0" fontId="22" fillId="15" borderId="27" xfId="0" applyNumberFormat="1" applyFont="1" applyFill="1" applyBorder="1" applyAlignment="1" applyProtection="1">
      <alignment wrapText="1"/>
      <protection/>
    </xf>
    <xf numFmtId="188" fontId="25" fillId="53" borderId="19" xfId="0" applyNumberFormat="1" applyFont="1" applyFill="1" applyBorder="1" applyAlignment="1" applyProtection="1">
      <alignment/>
      <protection/>
    </xf>
    <xf numFmtId="188" fontId="22" fillId="53" borderId="19" xfId="102" applyNumberFormat="1" applyFont="1" applyFill="1" applyBorder="1" applyAlignment="1" applyProtection="1">
      <alignment/>
      <protection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1" fontId="35" fillId="0" borderId="31" xfId="0" applyNumberFormat="1" applyFont="1" applyBorder="1" applyAlignment="1">
      <alignment horizontal="left" wrapText="1"/>
    </xf>
    <xf numFmtId="3" fontId="35" fillId="0" borderId="32" xfId="0" applyNumberFormat="1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/>
    </xf>
    <xf numFmtId="3" fontId="35" fillId="0" borderId="33" xfId="0" applyNumberFormat="1" applyFont="1" applyBorder="1" applyAlignment="1">
      <alignment horizontal="center" wrapText="1"/>
    </xf>
    <xf numFmtId="3" fontId="35" fillId="0" borderId="33" xfId="0" applyNumberFormat="1" applyFont="1" applyBorder="1" applyAlignment="1">
      <alignment horizontal="center" vertical="center" wrapText="1"/>
    </xf>
    <xf numFmtId="3" fontId="35" fillId="0" borderId="34" xfId="0" applyNumberFormat="1" applyFont="1" applyBorder="1" applyAlignment="1">
      <alignment horizontal="center" vertical="center" wrapText="1"/>
    </xf>
    <xf numFmtId="3" fontId="35" fillId="0" borderId="35" xfId="0" applyNumberFormat="1" applyFont="1" applyBorder="1" applyAlignment="1">
      <alignment horizontal="center" vertical="center" wrapText="1"/>
    </xf>
    <xf numFmtId="1" fontId="35" fillId="0" borderId="36" xfId="0" applyNumberFormat="1" applyFont="1" applyBorder="1" applyAlignment="1">
      <alignment horizontal="left" wrapText="1"/>
    </xf>
    <xf numFmtId="3" fontId="35" fillId="0" borderId="37" xfId="0" applyNumberFormat="1" applyFont="1" applyBorder="1" applyAlignment="1">
      <alignment/>
    </xf>
    <xf numFmtId="3" fontId="35" fillId="0" borderId="38" xfId="0" applyNumberFormat="1" applyFont="1" applyBorder="1" applyAlignment="1">
      <alignment/>
    </xf>
    <xf numFmtId="3" fontId="35" fillId="0" borderId="39" xfId="0" applyNumberFormat="1" applyFont="1" applyBorder="1" applyAlignment="1">
      <alignment/>
    </xf>
    <xf numFmtId="3" fontId="35" fillId="0" borderId="40" xfId="0" applyNumberFormat="1" applyFont="1" applyBorder="1" applyAlignment="1">
      <alignment/>
    </xf>
    <xf numFmtId="1" fontId="35" fillId="0" borderId="41" xfId="0" applyNumberFormat="1" applyFont="1" applyBorder="1" applyAlignment="1">
      <alignment horizontal="left" wrapText="1"/>
    </xf>
    <xf numFmtId="3" fontId="35" fillId="0" borderId="42" xfId="0" applyNumberFormat="1" applyFont="1" applyBorder="1" applyAlignment="1">
      <alignment/>
    </xf>
    <xf numFmtId="3" fontId="35" fillId="0" borderId="43" xfId="0" applyNumberFormat="1" applyFont="1" applyBorder="1" applyAlignment="1">
      <alignment/>
    </xf>
    <xf numFmtId="3" fontId="35" fillId="0" borderId="44" xfId="0" applyNumberFormat="1" applyFont="1" applyBorder="1" applyAlignment="1">
      <alignment/>
    </xf>
    <xf numFmtId="3" fontId="35" fillId="0" borderId="45" xfId="0" applyNumberFormat="1" applyFont="1" applyBorder="1" applyAlignment="1">
      <alignment/>
    </xf>
    <xf numFmtId="1" fontId="35" fillId="0" borderId="46" xfId="0" applyNumberFormat="1" applyFont="1" applyBorder="1" applyAlignment="1">
      <alignment wrapText="1"/>
    </xf>
    <xf numFmtId="3" fontId="35" fillId="0" borderId="47" xfId="0" applyNumberFormat="1" applyFont="1" applyBorder="1" applyAlignment="1">
      <alignment/>
    </xf>
    <xf numFmtId="3" fontId="35" fillId="0" borderId="48" xfId="0" applyNumberFormat="1" applyFont="1" applyBorder="1" applyAlignment="1">
      <alignment/>
    </xf>
    <xf numFmtId="3" fontId="35" fillId="0" borderId="49" xfId="0" applyNumberFormat="1" applyFont="1" applyBorder="1" applyAlignment="1">
      <alignment/>
    </xf>
    <xf numFmtId="3" fontId="35" fillId="0" borderId="50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1" fontId="37" fillId="0" borderId="24" xfId="0" applyNumberFormat="1" applyFont="1" applyFill="1" applyBorder="1" applyAlignment="1">
      <alignment horizontal="right" vertical="top" wrapText="1"/>
    </xf>
    <xf numFmtId="1" fontId="37" fillId="0" borderId="25" xfId="0" applyNumberFormat="1" applyFont="1" applyFill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39" fillId="0" borderId="23" xfId="0" applyFont="1" applyBorder="1" applyAlignment="1" quotePrefix="1">
      <alignment horizontal="left" vertical="center" wrapText="1"/>
    </xf>
    <xf numFmtId="0" fontId="39" fillId="0" borderId="23" xfId="0" applyFont="1" applyBorder="1" applyAlignment="1" quotePrefix="1">
      <alignment horizontal="center" vertical="center" wrapText="1"/>
    </xf>
    <xf numFmtId="0" fontId="25" fillId="0" borderId="23" xfId="0" applyNumberFormat="1" applyFont="1" applyFill="1" applyBorder="1" applyAlignment="1" applyProtection="1" quotePrefix="1">
      <alignment horizontal="left" vertical="center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Border="1" applyAlignment="1">
      <alignment horizontal="center" vertical="center" wrapText="1"/>
    </xf>
    <xf numFmtId="3" fontId="32" fillId="7" borderId="19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3" fontId="32" fillId="0" borderId="19" xfId="0" applyNumberFormat="1" applyFont="1" applyFill="1" applyBorder="1" applyAlignment="1">
      <alignment horizontal="right"/>
    </xf>
    <xf numFmtId="0" fontId="33" fillId="7" borderId="21" xfId="0" applyFont="1" applyFill="1" applyBorder="1" applyAlignment="1">
      <alignment horizontal="left"/>
    </xf>
    <xf numFmtId="0" fontId="35" fillId="7" borderId="23" xfId="0" applyNumberFormat="1" applyFont="1" applyFill="1" applyBorder="1" applyAlignment="1" applyProtection="1">
      <alignment/>
      <protection/>
    </xf>
    <xf numFmtId="3" fontId="32" fillId="7" borderId="19" xfId="0" applyNumberFormat="1" applyFont="1" applyFill="1" applyBorder="1" applyAlignment="1" applyProtection="1">
      <alignment horizontal="right" wrapText="1"/>
      <protection/>
    </xf>
    <xf numFmtId="3" fontId="32" fillId="54" borderId="21" xfId="0" applyNumberFormat="1" applyFont="1" applyFill="1" applyBorder="1" applyAlignment="1" quotePrefix="1">
      <alignment horizontal="right"/>
    </xf>
    <xf numFmtId="3" fontId="32" fillId="54" borderId="19" xfId="0" applyNumberFormat="1" applyFont="1" applyFill="1" applyBorder="1" applyAlignment="1" applyProtection="1">
      <alignment horizontal="right" wrapText="1"/>
      <protection/>
    </xf>
    <xf numFmtId="3" fontId="32" fillId="7" borderId="21" xfId="0" applyNumberFormat="1" applyFont="1" applyFill="1" applyBorder="1" applyAlignment="1" quotePrefix="1">
      <alignment horizontal="right"/>
    </xf>
    <xf numFmtId="3" fontId="31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3" fillId="0" borderId="21" xfId="0" applyNumberFormat="1" applyFont="1" applyFill="1" applyBorder="1" applyAlignment="1" applyProtection="1">
      <alignment horizontal="left" wrapText="1"/>
      <protection/>
    </xf>
    <xf numFmtId="0" fontId="34" fillId="0" borderId="23" xfId="0" applyNumberFormat="1" applyFont="1" applyFill="1" applyBorder="1" applyAlignment="1" applyProtection="1">
      <alignment wrapText="1"/>
      <protection/>
    </xf>
    <xf numFmtId="0" fontId="33" fillId="7" borderId="21" xfId="0" applyNumberFormat="1" applyFont="1" applyFill="1" applyBorder="1" applyAlignment="1" applyProtection="1" quotePrefix="1">
      <alignment horizontal="left" wrapText="1"/>
      <protection/>
    </xf>
    <xf numFmtId="0" fontId="34" fillId="7" borderId="23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0" fontId="33" fillId="0" borderId="21" xfId="0" applyFont="1" applyBorder="1" applyAlignment="1" quotePrefix="1">
      <alignment horizontal="left"/>
    </xf>
    <xf numFmtId="0" fontId="35" fillId="0" borderId="2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54" borderId="21" xfId="0" applyNumberFormat="1" applyFont="1" applyFill="1" applyBorder="1" applyAlignment="1" applyProtection="1">
      <alignment horizontal="left" wrapText="1"/>
      <protection/>
    </xf>
    <xf numFmtId="0" fontId="32" fillId="54" borderId="23" xfId="0" applyNumberFormat="1" applyFont="1" applyFill="1" applyBorder="1" applyAlignment="1" applyProtection="1">
      <alignment horizontal="left" wrapText="1"/>
      <protection/>
    </xf>
    <xf numFmtId="0" fontId="32" fillId="54" borderId="22" xfId="0" applyNumberFormat="1" applyFont="1" applyFill="1" applyBorder="1" applyAlignment="1" applyProtection="1">
      <alignment horizontal="left" wrapText="1"/>
      <protection/>
    </xf>
    <xf numFmtId="0" fontId="32" fillId="7" borderId="21" xfId="0" applyNumberFormat="1" applyFont="1" applyFill="1" applyBorder="1" applyAlignment="1" applyProtection="1">
      <alignment horizontal="left" wrapText="1"/>
      <protection/>
    </xf>
    <xf numFmtId="0" fontId="32" fillId="7" borderId="23" xfId="0" applyNumberFormat="1" applyFont="1" applyFill="1" applyBorder="1" applyAlignment="1" applyProtection="1">
      <alignment horizontal="left" wrapText="1"/>
      <protection/>
    </xf>
    <xf numFmtId="0" fontId="32" fillId="7" borderId="22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5" fillId="7" borderId="23" xfId="0" applyNumberFormat="1" applyFont="1" applyFill="1" applyBorder="1" applyAlignment="1" applyProtection="1">
      <alignment/>
      <protection/>
    </xf>
    <xf numFmtId="0" fontId="33" fillId="0" borderId="21" xfId="0" applyFont="1" applyFill="1" applyBorder="1" applyAlignment="1" quotePrefix="1">
      <alignment horizontal="left"/>
    </xf>
    <xf numFmtId="0" fontId="26" fillId="0" borderId="52" xfId="0" applyNumberFormat="1" applyFont="1" applyFill="1" applyBorder="1" applyAlignment="1" applyProtection="1" quotePrefix="1">
      <alignment horizontal="left" wrapText="1"/>
      <protection/>
    </xf>
    <xf numFmtId="0" fontId="31" fillId="0" borderId="52" xfId="0" applyNumberFormat="1" applyFont="1" applyFill="1" applyBorder="1" applyAlignment="1" applyProtection="1">
      <alignment wrapText="1"/>
      <protection/>
    </xf>
    <xf numFmtId="0" fontId="33" fillId="0" borderId="53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26" fillId="0" borderId="52" xfId="0" applyNumberFormat="1" applyFont="1" applyFill="1" applyBorder="1" applyAlignment="1" applyProtection="1">
      <alignment horizontal="center" vertical="center"/>
      <protection/>
    </xf>
    <xf numFmtId="0" fontId="25" fillId="51" borderId="56" xfId="0" applyNumberFormat="1" applyFont="1" applyFill="1" applyBorder="1" applyAlignment="1" applyProtection="1">
      <alignment horizontal="center" wrapText="1"/>
      <protection/>
    </xf>
    <xf numFmtId="0" fontId="25" fillId="51" borderId="57" xfId="0" applyNumberFormat="1" applyFont="1" applyFill="1" applyBorder="1" applyAlignment="1" applyProtection="1">
      <alignment horizontal="center" wrapText="1"/>
      <protection/>
    </xf>
    <xf numFmtId="4" fontId="35" fillId="0" borderId="33" xfId="0" applyNumberFormat="1" applyFont="1" applyBorder="1" applyAlignment="1">
      <alignment horizontal="center" wrapText="1"/>
    </xf>
    <xf numFmtId="4" fontId="37" fillId="0" borderId="29" xfId="0" applyNumberFormat="1" applyFont="1" applyBorder="1" applyAlignment="1">
      <alignment/>
    </xf>
    <xf numFmtId="4" fontId="35" fillId="0" borderId="38" xfId="0" applyNumberFormat="1" applyFont="1" applyBorder="1" applyAlignment="1">
      <alignment/>
    </xf>
    <xf numFmtId="4" fontId="35" fillId="0" borderId="33" xfId="0" applyNumberFormat="1" applyFont="1" applyBorder="1" applyAlignment="1">
      <alignment horizontal="right" vertical="center" wrapText="1"/>
    </xf>
    <xf numFmtId="4" fontId="35" fillId="0" borderId="37" xfId="0" applyNumberFormat="1" applyFont="1" applyBorder="1" applyAlignment="1">
      <alignment/>
    </xf>
    <xf numFmtId="4" fontId="37" fillId="0" borderId="28" xfId="0" applyNumberFormat="1" applyFont="1" applyBorder="1" applyAlignment="1">
      <alignment/>
    </xf>
    <xf numFmtId="4" fontId="37" fillId="0" borderId="53" xfId="0" applyNumberFormat="1" applyFont="1" applyBorder="1" applyAlignment="1">
      <alignment horizontal="center"/>
    </xf>
    <xf numFmtId="4" fontId="37" fillId="0" borderId="54" xfId="0" applyNumberFormat="1" applyFont="1" applyBorder="1" applyAlignment="1">
      <alignment horizontal="center"/>
    </xf>
    <xf numFmtId="4" fontId="37" fillId="0" borderId="55" xfId="0" applyNumberFormat="1" applyFont="1" applyBorder="1" applyAlignment="1">
      <alignment horizontal="center"/>
    </xf>
    <xf numFmtId="4" fontId="32" fillId="0" borderId="19" xfId="0" applyNumberFormat="1" applyFont="1" applyFill="1" applyBorder="1" applyAlignment="1">
      <alignment horizontal="right"/>
    </xf>
    <xf numFmtId="4" fontId="32" fillId="7" borderId="19" xfId="0" applyNumberFormat="1" applyFont="1" applyFill="1" applyBorder="1" applyAlignment="1">
      <alignment horizontal="right"/>
    </xf>
    <xf numFmtId="4" fontId="32" fillId="7" borderId="19" xfId="0" applyNumberFormat="1" applyFont="1" applyFill="1" applyBorder="1" applyAlignment="1" applyProtection="1">
      <alignment horizontal="right" wrapText="1"/>
      <protection/>
    </xf>
    <xf numFmtId="4" fontId="32" fillId="0" borderId="19" xfId="0" applyNumberFormat="1" applyFont="1" applyFill="1" applyBorder="1" applyAlignment="1" applyProtection="1">
      <alignment horizontal="right" wrapText="1"/>
      <protection/>
    </xf>
    <xf numFmtId="4" fontId="32" fillId="0" borderId="19" xfId="0" applyNumberFormat="1" applyFont="1" applyBorder="1" applyAlignment="1">
      <alignment horizontal="right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SheetLayoutView="120" zoomScalePageLayoutView="0" workbookViewId="0" topLeftCell="A1">
      <selection activeCell="F16" sqref="F1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" customWidth="1"/>
    <col min="5" max="5" width="44.7109375" style="2" customWidth="1"/>
    <col min="6" max="6" width="15.8515625" style="2" bestFit="1" customWidth="1"/>
    <col min="7" max="7" width="17.28125" style="2" customWidth="1"/>
    <col min="8" max="8" width="16.71093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2" spans="1:8" ht="15">
      <c r="A2" s="181"/>
      <c r="B2" s="181"/>
      <c r="C2" s="181"/>
      <c r="D2" s="181"/>
      <c r="E2" s="181"/>
      <c r="F2" s="181"/>
      <c r="G2" s="181"/>
      <c r="H2" s="181"/>
    </row>
    <row r="3" spans="1:8" ht="48" customHeight="1">
      <c r="A3" s="174" t="s">
        <v>144</v>
      </c>
      <c r="B3" s="174"/>
      <c r="C3" s="174"/>
      <c r="D3" s="174"/>
      <c r="E3" s="174"/>
      <c r="F3" s="174"/>
      <c r="G3" s="174"/>
      <c r="H3" s="174"/>
    </row>
    <row r="4" spans="1:8" s="38" customFormat="1" ht="26.25" customHeight="1">
      <c r="A4" s="174" t="s">
        <v>68</v>
      </c>
      <c r="B4" s="174"/>
      <c r="C4" s="174"/>
      <c r="D4" s="174"/>
      <c r="E4" s="174"/>
      <c r="F4" s="174"/>
      <c r="G4" s="182"/>
      <c r="H4" s="182"/>
    </row>
    <row r="5" spans="1:5" ht="15.75" customHeight="1">
      <c r="A5" s="39"/>
      <c r="B5" s="40"/>
      <c r="C5" s="40"/>
      <c r="D5" s="40"/>
      <c r="E5" s="40"/>
    </row>
    <row r="6" spans="1:9" ht="27.75" customHeight="1">
      <c r="A6" s="41"/>
      <c r="B6" s="42"/>
      <c r="C6" s="42"/>
      <c r="D6" s="43"/>
      <c r="E6" s="44"/>
      <c r="F6" s="45" t="s">
        <v>145</v>
      </c>
      <c r="G6" s="45" t="s">
        <v>146</v>
      </c>
      <c r="H6" s="146" t="s">
        <v>147</v>
      </c>
      <c r="I6" s="147"/>
    </row>
    <row r="7" spans="1:9" ht="27.75" customHeight="1">
      <c r="A7" s="183" t="s">
        <v>69</v>
      </c>
      <c r="B7" s="169"/>
      <c r="C7" s="169"/>
      <c r="D7" s="169"/>
      <c r="E7" s="184"/>
      <c r="F7" s="204">
        <f>+F8+F9</f>
        <v>3780364.09</v>
      </c>
      <c r="G7" s="204">
        <f>G8+G9</f>
        <v>3780364.09</v>
      </c>
      <c r="H7" s="204">
        <f>+H8+H9</f>
        <v>3780364.09</v>
      </c>
      <c r="I7" s="149"/>
    </row>
    <row r="8" spans="1:8" ht="22.5" customHeight="1">
      <c r="A8" s="166" t="s">
        <v>70</v>
      </c>
      <c r="B8" s="167"/>
      <c r="C8" s="167"/>
      <c r="D8" s="167"/>
      <c r="E8" s="173"/>
      <c r="F8" s="203">
        <v>3780364.09</v>
      </c>
      <c r="G8" s="203">
        <v>3780364.09</v>
      </c>
      <c r="H8" s="203">
        <v>3780364.09</v>
      </c>
    </row>
    <row r="9" spans="1:8" ht="22.5" customHeight="1">
      <c r="A9" s="185" t="s">
        <v>140</v>
      </c>
      <c r="B9" s="173"/>
      <c r="C9" s="173"/>
      <c r="D9" s="173"/>
      <c r="E9" s="173"/>
      <c r="F9" s="150"/>
      <c r="G9" s="150"/>
      <c r="H9" s="150"/>
    </row>
    <row r="10" spans="1:8" ht="22.5" customHeight="1">
      <c r="A10" s="151" t="s">
        <v>71</v>
      </c>
      <c r="B10" s="152"/>
      <c r="C10" s="152"/>
      <c r="D10" s="152"/>
      <c r="E10" s="152"/>
      <c r="F10" s="204">
        <f>+F11+F12</f>
        <v>3780364.09</v>
      </c>
      <c r="G10" s="204">
        <f>+G11+G12</f>
        <v>3780364.09</v>
      </c>
      <c r="H10" s="204">
        <f>+H11+H12</f>
        <v>3780364.09</v>
      </c>
    </row>
    <row r="11" spans="1:10" ht="22.5" customHeight="1">
      <c r="A11" s="170" t="s">
        <v>72</v>
      </c>
      <c r="B11" s="167"/>
      <c r="C11" s="167"/>
      <c r="D11" s="167"/>
      <c r="E11" s="171"/>
      <c r="F11" s="203">
        <v>3777864.09</v>
      </c>
      <c r="G11" s="203">
        <v>3777864.09</v>
      </c>
      <c r="H11" s="206">
        <v>3777864.09</v>
      </c>
      <c r="I11" s="144"/>
      <c r="J11" s="144"/>
    </row>
    <row r="12" spans="1:10" ht="22.5" customHeight="1">
      <c r="A12" s="172" t="s">
        <v>141</v>
      </c>
      <c r="B12" s="173"/>
      <c r="C12" s="173"/>
      <c r="D12" s="173"/>
      <c r="E12" s="173"/>
      <c r="F12" s="207">
        <v>2500</v>
      </c>
      <c r="G12" s="207">
        <v>2500</v>
      </c>
      <c r="H12" s="206">
        <v>2500</v>
      </c>
      <c r="I12" s="144"/>
      <c r="J12" s="144"/>
    </row>
    <row r="13" spans="1:10" ht="22.5" customHeight="1">
      <c r="A13" s="168" t="s">
        <v>73</v>
      </c>
      <c r="B13" s="169"/>
      <c r="C13" s="169"/>
      <c r="D13" s="169"/>
      <c r="E13" s="169"/>
      <c r="F13" s="205">
        <f>+F7-F10</f>
        <v>0</v>
      </c>
      <c r="G13" s="205">
        <f>+G7-G10</f>
        <v>0</v>
      </c>
      <c r="H13" s="205">
        <f>+H7-H10</f>
        <v>0</v>
      </c>
      <c r="J13" s="144"/>
    </row>
    <row r="14" spans="1:8" ht="25.5" customHeight="1">
      <c r="A14" s="174"/>
      <c r="B14" s="164"/>
      <c r="C14" s="164"/>
      <c r="D14" s="164"/>
      <c r="E14" s="164"/>
      <c r="F14" s="165"/>
      <c r="G14" s="165"/>
      <c r="H14" s="165"/>
    </row>
    <row r="15" spans="1:10" ht="27.75" customHeight="1">
      <c r="A15" s="41"/>
      <c r="B15" s="42"/>
      <c r="C15" s="42"/>
      <c r="D15" s="43"/>
      <c r="E15" s="44"/>
      <c r="F15" s="45" t="s">
        <v>145</v>
      </c>
      <c r="G15" s="45" t="s">
        <v>146</v>
      </c>
      <c r="H15" s="146" t="s">
        <v>147</v>
      </c>
      <c r="J15" s="144"/>
    </row>
    <row r="16" spans="1:10" ht="30.75" customHeight="1">
      <c r="A16" s="175" t="s">
        <v>74</v>
      </c>
      <c r="B16" s="176"/>
      <c r="C16" s="176"/>
      <c r="D16" s="176"/>
      <c r="E16" s="177"/>
      <c r="F16" s="154"/>
      <c r="G16" s="154"/>
      <c r="H16" s="155"/>
      <c r="J16" s="144"/>
    </row>
    <row r="17" spans="1:10" ht="34.5" customHeight="1">
      <c r="A17" s="178" t="s">
        <v>142</v>
      </c>
      <c r="B17" s="179"/>
      <c r="C17" s="179"/>
      <c r="D17" s="179"/>
      <c r="E17" s="180"/>
      <c r="F17" s="156"/>
      <c r="G17" s="156"/>
      <c r="H17" s="153"/>
      <c r="J17" s="144"/>
    </row>
    <row r="18" spans="1:10" s="46" customFormat="1" ht="25.5" customHeight="1">
      <c r="A18" s="163"/>
      <c r="B18" s="164"/>
      <c r="C18" s="164"/>
      <c r="D18" s="164"/>
      <c r="E18" s="164"/>
      <c r="F18" s="165"/>
      <c r="G18" s="165"/>
      <c r="H18" s="165"/>
      <c r="J18" s="157"/>
    </row>
    <row r="19" spans="1:11" s="46" customFormat="1" ht="27.75" customHeight="1">
      <c r="A19" s="41"/>
      <c r="B19" s="42"/>
      <c r="C19" s="42"/>
      <c r="D19" s="43"/>
      <c r="E19" s="44"/>
      <c r="F19" s="45" t="s">
        <v>145</v>
      </c>
      <c r="G19" s="45" t="s">
        <v>146</v>
      </c>
      <c r="H19" s="146" t="s">
        <v>147</v>
      </c>
      <c r="J19" s="157"/>
      <c r="K19" s="157"/>
    </row>
    <row r="20" spans="1:10" s="46" customFormat="1" ht="22.5" customHeight="1">
      <c r="A20" s="166" t="s">
        <v>75</v>
      </c>
      <c r="B20" s="167"/>
      <c r="C20" s="167"/>
      <c r="D20" s="167"/>
      <c r="E20" s="167"/>
      <c r="F20" s="47"/>
      <c r="G20" s="47"/>
      <c r="H20" s="47"/>
      <c r="J20" s="157"/>
    </row>
    <row r="21" spans="1:8" s="46" customFormat="1" ht="33.75" customHeight="1">
      <c r="A21" s="166" t="s">
        <v>76</v>
      </c>
      <c r="B21" s="167"/>
      <c r="C21" s="167"/>
      <c r="D21" s="167"/>
      <c r="E21" s="167"/>
      <c r="F21" s="47"/>
      <c r="G21" s="47"/>
      <c r="H21" s="47"/>
    </row>
    <row r="22" spans="1:11" s="46" customFormat="1" ht="22.5" customHeight="1">
      <c r="A22" s="168" t="s">
        <v>77</v>
      </c>
      <c r="B22" s="169"/>
      <c r="C22" s="169"/>
      <c r="D22" s="169"/>
      <c r="E22" s="169"/>
      <c r="F22" s="148">
        <f>F20-F21</f>
        <v>0</v>
      </c>
      <c r="G22" s="148">
        <f>G20-G21</f>
        <v>0</v>
      </c>
      <c r="H22" s="148">
        <f>H20-H21</f>
        <v>0</v>
      </c>
      <c r="J22" s="158"/>
      <c r="K22" s="157"/>
    </row>
    <row r="23" spans="1:8" s="46" customFormat="1" ht="25.5" customHeight="1">
      <c r="A23" s="163"/>
      <c r="B23" s="164"/>
      <c r="C23" s="164"/>
      <c r="D23" s="164"/>
      <c r="E23" s="164"/>
      <c r="F23" s="165"/>
      <c r="G23" s="165"/>
      <c r="H23" s="165"/>
    </row>
    <row r="24" spans="1:8" s="46" customFormat="1" ht="22.5" customHeight="1">
      <c r="A24" s="170" t="s">
        <v>78</v>
      </c>
      <c r="B24" s="167"/>
      <c r="C24" s="167"/>
      <c r="D24" s="167"/>
      <c r="E24" s="167"/>
      <c r="F24" s="47">
        <f>IF((F13+F17+F22)&lt;&gt;0,"NESLAGANJE ZBROJA",(F13+F17+F22))</f>
        <v>0</v>
      </c>
      <c r="G24" s="47">
        <f>IF((G13+G17+G22)&lt;&gt;0,"NESLAGANJE ZBROJA",(G13+G17+G22))</f>
        <v>0</v>
      </c>
      <c r="H24" s="47">
        <f>IF((H13+H17+H22)&lt;&gt;0,"NESLAGANJE ZBROJA",(H13+H17+H22))</f>
        <v>0</v>
      </c>
    </row>
    <row r="25" spans="1:5" s="46" customFormat="1" ht="18" customHeight="1">
      <c r="A25" s="48"/>
      <c r="B25" s="40"/>
      <c r="C25" s="40"/>
      <c r="D25" s="40"/>
      <c r="E25" s="40"/>
    </row>
    <row r="26" spans="1:8" ht="42" customHeight="1">
      <c r="A26" s="161" t="s">
        <v>143</v>
      </c>
      <c r="B26" s="162"/>
      <c r="C26" s="162"/>
      <c r="D26" s="162"/>
      <c r="E26" s="162"/>
      <c r="F26" s="162"/>
      <c r="G26" s="162"/>
      <c r="H26" s="162"/>
    </row>
    <row r="27" ht="12.75">
      <c r="E27" s="159"/>
    </row>
    <row r="31" spans="6:8" ht="12.75">
      <c r="F31" s="144"/>
      <c r="G31" s="144"/>
      <c r="H31" s="144"/>
    </row>
    <row r="32" spans="6:8" ht="12.75">
      <c r="F32" s="144"/>
      <c r="G32" s="144"/>
      <c r="H32" s="144"/>
    </row>
    <row r="33" spans="5:8" ht="12.75">
      <c r="E33" s="160"/>
      <c r="F33" s="79"/>
      <c r="G33" s="79"/>
      <c r="H33" s="79"/>
    </row>
    <row r="34" spans="5:8" ht="12.75">
      <c r="E34" s="160"/>
      <c r="F34" s="144"/>
      <c r="G34" s="144"/>
      <c r="H34" s="144"/>
    </row>
    <row r="35" spans="5:8" ht="12.75">
      <c r="E35" s="160"/>
      <c r="F35" s="144"/>
      <c r="G35" s="144"/>
      <c r="H35" s="144"/>
    </row>
    <row r="36" spans="5:8" ht="12.75">
      <c r="E36" s="160"/>
      <c r="F36" s="144"/>
      <c r="G36" s="144"/>
      <c r="H36" s="144"/>
    </row>
    <row r="37" spans="5:8" ht="12.75">
      <c r="E37" s="160"/>
      <c r="F37" s="144"/>
      <c r="G37" s="144"/>
      <c r="H37" s="144"/>
    </row>
    <row r="38" ht="12.75">
      <c r="E38" s="160"/>
    </row>
    <row r="43" ht="12.75">
      <c r="F43" s="144"/>
    </row>
    <row r="44" ht="12.75">
      <c r="F44" s="144"/>
    </row>
    <row r="45" ht="12.75">
      <c r="F45" s="14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SheetLayoutView="120" zoomScalePageLayoutView="0" workbookViewId="0" topLeftCell="A28">
      <selection activeCell="B43" sqref="B43:H43"/>
    </sheetView>
  </sheetViews>
  <sheetFormatPr defaultColWidth="11.421875" defaultRowHeight="12.75"/>
  <cols>
    <col min="1" max="1" width="16.00390625" style="57" customWidth="1"/>
    <col min="2" max="3" width="17.57421875" style="57" customWidth="1"/>
    <col min="4" max="4" width="17.57421875" style="82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74" t="s">
        <v>131</v>
      </c>
      <c r="B1" s="174"/>
      <c r="C1" s="174"/>
      <c r="D1" s="174"/>
      <c r="E1" s="174"/>
      <c r="F1" s="174"/>
      <c r="G1" s="174"/>
      <c r="H1" s="174"/>
    </row>
    <row r="2" spans="1:8" s="50" customFormat="1" ht="13.5" thickBot="1">
      <c r="A2" s="49"/>
      <c r="H2" s="51" t="s">
        <v>79</v>
      </c>
    </row>
    <row r="3" spans="1:8" s="50" customFormat="1" ht="26.25" customHeight="1" thickBot="1">
      <c r="A3" s="52" t="s">
        <v>80</v>
      </c>
      <c r="B3" s="188" t="s">
        <v>136</v>
      </c>
      <c r="C3" s="189"/>
      <c r="D3" s="189"/>
      <c r="E3" s="189"/>
      <c r="F3" s="189"/>
      <c r="G3" s="189"/>
      <c r="H3" s="190"/>
    </row>
    <row r="4" spans="1:8" s="50" customFormat="1" ht="90" thickBot="1">
      <c r="A4" s="53" t="s">
        <v>132</v>
      </c>
      <c r="B4" s="111" t="s">
        <v>81</v>
      </c>
      <c r="C4" s="112" t="s">
        <v>133</v>
      </c>
      <c r="D4" s="112" t="s">
        <v>134</v>
      </c>
      <c r="E4" s="112" t="s">
        <v>82</v>
      </c>
      <c r="F4" s="112" t="s">
        <v>83</v>
      </c>
      <c r="G4" s="112" t="s">
        <v>135</v>
      </c>
      <c r="H4" s="113" t="s">
        <v>1</v>
      </c>
    </row>
    <row r="5" spans="1:8" s="50" customFormat="1" ht="12.75" customHeight="1">
      <c r="A5" s="114">
        <v>636</v>
      </c>
      <c r="B5" s="115"/>
      <c r="C5" s="116"/>
      <c r="D5" s="194"/>
      <c r="E5" s="197">
        <v>3423500</v>
      </c>
      <c r="F5" s="118"/>
      <c r="G5" s="119"/>
      <c r="H5" s="120"/>
    </row>
    <row r="6" spans="1:8" s="50" customFormat="1" ht="12.75">
      <c r="A6" s="121">
        <v>652</v>
      </c>
      <c r="B6" s="122"/>
      <c r="C6" s="123"/>
      <c r="D6" s="196">
        <v>87100</v>
      </c>
      <c r="E6" s="123"/>
      <c r="F6" s="123"/>
      <c r="G6" s="124"/>
      <c r="H6" s="125"/>
    </row>
    <row r="7" spans="1:8" s="50" customFormat="1" ht="12.75">
      <c r="A7" s="121">
        <v>671</v>
      </c>
      <c r="B7" s="198">
        <v>269764.09</v>
      </c>
      <c r="C7" s="123"/>
      <c r="D7" s="123"/>
      <c r="E7" s="123"/>
      <c r="F7" s="123"/>
      <c r="G7" s="124"/>
      <c r="H7" s="125"/>
    </row>
    <row r="8" spans="1:8" s="50" customFormat="1" ht="12.75">
      <c r="A8" s="121">
        <v>922</v>
      </c>
      <c r="B8" s="122"/>
      <c r="C8" s="123"/>
      <c r="D8" s="123"/>
      <c r="E8" s="123"/>
      <c r="F8" s="123"/>
      <c r="G8" s="124"/>
      <c r="H8" s="125"/>
    </row>
    <row r="9" spans="1:8" s="50" customFormat="1" ht="12.75">
      <c r="A9" s="121"/>
      <c r="B9" s="122"/>
      <c r="C9" s="123"/>
      <c r="D9" s="123"/>
      <c r="E9" s="123"/>
      <c r="F9" s="123"/>
      <c r="G9" s="124"/>
      <c r="H9" s="125"/>
    </row>
    <row r="10" spans="1:8" s="50" customFormat="1" ht="12.75">
      <c r="A10" s="121"/>
      <c r="B10" s="122"/>
      <c r="C10" s="123"/>
      <c r="D10" s="123"/>
      <c r="E10" s="123"/>
      <c r="F10" s="123"/>
      <c r="G10" s="124"/>
      <c r="H10" s="125"/>
    </row>
    <row r="11" spans="1:8" s="50" customFormat="1" ht="12.75">
      <c r="A11" s="121"/>
      <c r="B11" s="122"/>
      <c r="C11" s="123"/>
      <c r="D11" s="123"/>
      <c r="E11" s="123"/>
      <c r="F11" s="123"/>
      <c r="G11" s="124"/>
      <c r="H11" s="125"/>
    </row>
    <row r="12" spans="1:8" s="50" customFormat="1" ht="12.75">
      <c r="A12" s="121"/>
      <c r="B12" s="122"/>
      <c r="C12" s="123"/>
      <c r="D12" s="123"/>
      <c r="E12" s="123"/>
      <c r="F12" s="123"/>
      <c r="G12" s="124"/>
      <c r="H12" s="125"/>
    </row>
    <row r="13" spans="1:8" s="50" customFormat="1" ht="12.75">
      <c r="A13" s="126"/>
      <c r="B13" s="127"/>
      <c r="C13" s="128"/>
      <c r="D13" s="128"/>
      <c r="E13" s="128"/>
      <c r="F13" s="128"/>
      <c r="G13" s="129"/>
      <c r="H13" s="130"/>
    </row>
    <row r="14" spans="1:8" s="50" customFormat="1" ht="12.75">
      <c r="A14" s="126"/>
      <c r="B14" s="127"/>
      <c r="C14" s="128"/>
      <c r="D14" s="128"/>
      <c r="E14" s="128"/>
      <c r="F14" s="128"/>
      <c r="G14" s="129"/>
      <c r="H14" s="130"/>
    </row>
    <row r="15" spans="1:8" s="50" customFormat="1" ht="13.5" thickBot="1">
      <c r="A15" s="131"/>
      <c r="B15" s="132"/>
      <c r="C15" s="133"/>
      <c r="D15" s="133"/>
      <c r="E15" s="133"/>
      <c r="F15" s="133"/>
      <c r="G15" s="134"/>
      <c r="H15" s="135"/>
    </row>
    <row r="16" spans="1:8" s="50" customFormat="1" ht="30" customHeight="1" thickBot="1">
      <c r="A16" s="54" t="s">
        <v>84</v>
      </c>
      <c r="B16" s="199">
        <f>B7</f>
        <v>269764.09</v>
      </c>
      <c r="C16" s="136">
        <f>+C6</f>
        <v>0</v>
      </c>
      <c r="D16" s="195">
        <v>87100</v>
      </c>
      <c r="E16" s="195">
        <v>3423500</v>
      </c>
      <c r="F16" s="136">
        <f>+F6</f>
        <v>0</v>
      </c>
      <c r="G16" s="136">
        <v>0</v>
      </c>
      <c r="H16" s="137">
        <v>0</v>
      </c>
    </row>
    <row r="17" spans="1:8" s="50" customFormat="1" ht="28.5" customHeight="1" thickBot="1">
      <c r="A17" s="54" t="s">
        <v>137</v>
      </c>
      <c r="B17" s="200">
        <f>B16+C16+D16+E16+F16+G16+H16</f>
        <v>3780364.09</v>
      </c>
      <c r="C17" s="201"/>
      <c r="D17" s="201"/>
      <c r="E17" s="201"/>
      <c r="F17" s="201"/>
      <c r="G17" s="201"/>
      <c r="H17" s="202"/>
    </row>
    <row r="18" spans="1:8" ht="13.5" thickBot="1">
      <c r="A18" s="37"/>
      <c r="B18" s="37"/>
      <c r="C18" s="37"/>
      <c r="D18" s="55"/>
      <c r="E18" s="56"/>
      <c r="H18" s="51"/>
    </row>
    <row r="19" spans="1:8" ht="26.25" customHeight="1" thickBot="1">
      <c r="A19" s="138" t="s">
        <v>80</v>
      </c>
      <c r="B19" s="188" t="s">
        <v>138</v>
      </c>
      <c r="C19" s="189"/>
      <c r="D19" s="189"/>
      <c r="E19" s="189"/>
      <c r="F19" s="189"/>
      <c r="G19" s="189"/>
      <c r="H19" s="190"/>
    </row>
    <row r="20" spans="1:8" ht="90" thickBot="1">
      <c r="A20" s="139" t="s">
        <v>132</v>
      </c>
      <c r="B20" s="111" t="s">
        <v>81</v>
      </c>
      <c r="C20" s="112" t="s">
        <v>133</v>
      </c>
      <c r="D20" s="112" t="s">
        <v>134</v>
      </c>
      <c r="E20" s="112" t="s">
        <v>82</v>
      </c>
      <c r="F20" s="112" t="s">
        <v>83</v>
      </c>
      <c r="G20" s="112" t="s">
        <v>135</v>
      </c>
      <c r="H20" s="113" t="s">
        <v>1</v>
      </c>
    </row>
    <row r="21" spans="1:8" ht="12.75">
      <c r="A21" s="114">
        <v>63</v>
      </c>
      <c r="B21" s="115"/>
      <c r="C21" s="116"/>
      <c r="D21" s="117"/>
      <c r="E21" s="197">
        <v>3423500</v>
      </c>
      <c r="F21" s="118"/>
      <c r="G21" s="119"/>
      <c r="H21" s="120"/>
    </row>
    <row r="22" spans="1:8" ht="12.75">
      <c r="A22" s="121">
        <v>65</v>
      </c>
      <c r="B22" s="122"/>
      <c r="C22" s="123"/>
      <c r="D22" s="196">
        <v>87100</v>
      </c>
      <c r="E22" s="123"/>
      <c r="F22" s="123"/>
      <c r="G22" s="124"/>
      <c r="H22" s="125"/>
    </row>
    <row r="23" spans="1:8" ht="12.75">
      <c r="A23" s="121">
        <v>67</v>
      </c>
      <c r="B23" s="198">
        <v>269764.09</v>
      </c>
      <c r="C23" s="123"/>
      <c r="D23" s="123"/>
      <c r="E23" s="123"/>
      <c r="F23" s="123"/>
      <c r="G23" s="124"/>
      <c r="H23" s="125"/>
    </row>
    <row r="24" spans="1:8" ht="12.75">
      <c r="A24" s="121">
        <v>92</v>
      </c>
      <c r="B24" s="122"/>
      <c r="C24" s="123"/>
      <c r="D24" s="123"/>
      <c r="E24" s="123"/>
      <c r="F24" s="123"/>
      <c r="G24" s="124"/>
      <c r="H24" s="125"/>
    </row>
    <row r="25" spans="1:8" ht="12.75">
      <c r="A25" s="121"/>
      <c r="B25" s="122"/>
      <c r="C25" s="123"/>
      <c r="D25" s="123"/>
      <c r="E25" s="123"/>
      <c r="F25" s="123"/>
      <c r="G25" s="124"/>
      <c r="H25" s="125"/>
    </row>
    <row r="26" spans="1:8" ht="12.75">
      <c r="A26" s="121"/>
      <c r="B26" s="122"/>
      <c r="C26" s="123"/>
      <c r="D26" s="123"/>
      <c r="E26" s="123"/>
      <c r="F26" s="123"/>
      <c r="G26" s="124"/>
      <c r="H26" s="125"/>
    </row>
    <row r="27" spans="1:8" ht="12.75">
      <c r="A27" s="121"/>
      <c r="B27" s="122"/>
      <c r="C27" s="123"/>
      <c r="D27" s="123"/>
      <c r="E27" s="123"/>
      <c r="F27" s="123"/>
      <c r="G27" s="124"/>
      <c r="H27" s="125"/>
    </row>
    <row r="28" spans="1:8" ht="13.5" thickBot="1">
      <c r="A28" s="131"/>
      <c r="B28" s="132"/>
      <c r="C28" s="133"/>
      <c r="D28" s="133"/>
      <c r="E28" s="133"/>
      <c r="F28" s="133"/>
      <c r="G28" s="134"/>
      <c r="H28" s="135"/>
    </row>
    <row r="29" spans="1:8" s="50" customFormat="1" ht="30" customHeight="1" thickBot="1">
      <c r="A29" s="54" t="s">
        <v>84</v>
      </c>
      <c r="B29" s="199">
        <f>B23</f>
        <v>269764.09</v>
      </c>
      <c r="C29" s="136">
        <f>+C22</f>
        <v>0</v>
      </c>
      <c r="D29" s="195">
        <v>87100</v>
      </c>
      <c r="E29" s="195">
        <v>3423500</v>
      </c>
      <c r="F29" s="136">
        <f>+F22</f>
        <v>0</v>
      </c>
      <c r="G29" s="136">
        <v>0</v>
      </c>
      <c r="H29" s="137">
        <v>0</v>
      </c>
    </row>
    <row r="30" spans="1:8" s="50" customFormat="1" ht="28.5" customHeight="1" thickBot="1">
      <c r="A30" s="54" t="s">
        <v>139</v>
      </c>
      <c r="B30" s="200">
        <f>B29+C29+D29+E29+F29+G29+H29</f>
        <v>3780364.09</v>
      </c>
      <c r="C30" s="201"/>
      <c r="D30" s="201"/>
      <c r="E30" s="201"/>
      <c r="F30" s="201"/>
      <c r="G30" s="201"/>
      <c r="H30" s="202"/>
    </row>
    <row r="31" spans="4:5" ht="13.5" thickBot="1">
      <c r="D31" s="58"/>
      <c r="E31" s="59"/>
    </row>
    <row r="32" spans="1:8" ht="26.25" customHeight="1" thickBot="1">
      <c r="A32" s="138" t="s">
        <v>80</v>
      </c>
      <c r="B32" s="188" t="s">
        <v>153</v>
      </c>
      <c r="C32" s="189"/>
      <c r="D32" s="189"/>
      <c r="E32" s="189"/>
      <c r="F32" s="189"/>
      <c r="G32" s="189"/>
      <c r="H32" s="190"/>
    </row>
    <row r="33" spans="1:8" ht="90" thickBot="1">
      <c r="A33" s="139" t="s">
        <v>132</v>
      </c>
      <c r="B33" s="111" t="s">
        <v>81</v>
      </c>
      <c r="C33" s="112" t="s">
        <v>133</v>
      </c>
      <c r="D33" s="112" t="s">
        <v>134</v>
      </c>
      <c r="E33" s="112" t="s">
        <v>82</v>
      </c>
      <c r="F33" s="112" t="s">
        <v>83</v>
      </c>
      <c r="G33" s="112" t="s">
        <v>135</v>
      </c>
      <c r="H33" s="113" t="s">
        <v>1</v>
      </c>
    </row>
    <row r="34" spans="1:8" ht="12.75">
      <c r="A34" s="114">
        <v>63</v>
      </c>
      <c r="B34" s="115"/>
      <c r="C34" s="116"/>
      <c r="D34" s="117"/>
      <c r="E34" s="197">
        <v>3423500</v>
      </c>
      <c r="F34" s="118"/>
      <c r="G34" s="119"/>
      <c r="H34" s="120"/>
    </row>
    <row r="35" spans="1:8" ht="12.75">
      <c r="A35" s="121">
        <v>65</v>
      </c>
      <c r="B35" s="122"/>
      <c r="C35" s="123"/>
      <c r="D35" s="196">
        <v>87100</v>
      </c>
      <c r="E35" s="123"/>
      <c r="F35" s="123"/>
      <c r="G35" s="124"/>
      <c r="H35" s="125"/>
    </row>
    <row r="36" spans="1:8" ht="12.75">
      <c r="A36" s="121">
        <v>67</v>
      </c>
      <c r="B36" s="198">
        <v>269764.09</v>
      </c>
      <c r="C36" s="123"/>
      <c r="D36" s="123"/>
      <c r="E36" s="123"/>
      <c r="F36" s="123"/>
      <c r="G36" s="124"/>
      <c r="H36" s="125"/>
    </row>
    <row r="37" spans="1:8" ht="12.75">
      <c r="A37" s="121">
        <v>92</v>
      </c>
      <c r="B37" s="122"/>
      <c r="C37" s="123"/>
      <c r="D37" s="123"/>
      <c r="E37" s="123"/>
      <c r="F37" s="123"/>
      <c r="G37" s="124"/>
      <c r="H37" s="125"/>
    </row>
    <row r="38" spans="1:8" ht="12.75">
      <c r="A38" s="121"/>
      <c r="B38" s="122"/>
      <c r="C38" s="123"/>
      <c r="D38" s="123"/>
      <c r="E38" s="123"/>
      <c r="F38" s="123"/>
      <c r="G38" s="124"/>
      <c r="H38" s="125"/>
    </row>
    <row r="39" spans="1:8" ht="13.5" customHeight="1">
      <c r="A39" s="121"/>
      <c r="B39" s="122"/>
      <c r="C39" s="123"/>
      <c r="D39" s="123"/>
      <c r="E39" s="123"/>
      <c r="F39" s="123"/>
      <c r="G39" s="124"/>
      <c r="H39" s="125"/>
    </row>
    <row r="40" spans="1:8" ht="13.5" customHeight="1">
      <c r="A40" s="121"/>
      <c r="B40" s="122"/>
      <c r="C40" s="123"/>
      <c r="D40" s="123"/>
      <c r="E40" s="123"/>
      <c r="F40" s="123"/>
      <c r="G40" s="124"/>
      <c r="H40" s="125"/>
    </row>
    <row r="41" spans="1:8" ht="13.5" customHeight="1" thickBot="1">
      <c r="A41" s="131"/>
      <c r="B41" s="132"/>
      <c r="C41" s="133"/>
      <c r="D41" s="133"/>
      <c r="E41" s="133"/>
      <c r="F41" s="133"/>
      <c r="G41" s="134"/>
      <c r="H41" s="135"/>
    </row>
    <row r="42" spans="1:8" s="50" customFormat="1" ht="30" customHeight="1" thickBot="1">
      <c r="A42" s="54" t="s">
        <v>84</v>
      </c>
      <c r="B42" s="199">
        <f>B36</f>
        <v>269764.09</v>
      </c>
      <c r="C42" s="136">
        <f>+C35</f>
        <v>0</v>
      </c>
      <c r="D42" s="195">
        <v>87100</v>
      </c>
      <c r="E42" s="195">
        <v>3423500</v>
      </c>
      <c r="F42" s="136">
        <f>+F35</f>
        <v>0</v>
      </c>
      <c r="G42" s="136">
        <v>0</v>
      </c>
      <c r="H42" s="137">
        <v>0</v>
      </c>
    </row>
    <row r="43" spans="1:8" s="50" customFormat="1" ht="28.5" customHeight="1" thickBot="1">
      <c r="A43" s="54" t="s">
        <v>154</v>
      </c>
      <c r="B43" s="200">
        <f>B42+C42+D42+E42+F42+G42+H42</f>
        <v>3780364.09</v>
      </c>
      <c r="C43" s="201"/>
      <c r="D43" s="201"/>
      <c r="E43" s="201"/>
      <c r="F43" s="201"/>
      <c r="G43" s="201"/>
      <c r="H43" s="202"/>
    </row>
    <row r="44" spans="3:5" ht="13.5" customHeight="1">
      <c r="C44" s="60"/>
      <c r="D44" s="58"/>
      <c r="E44" s="61"/>
    </row>
    <row r="45" spans="3:5" ht="13.5" customHeight="1">
      <c r="C45" s="60"/>
      <c r="D45" s="62"/>
      <c r="E45" s="63"/>
    </row>
    <row r="46" spans="4:5" ht="13.5" customHeight="1">
      <c r="D46" s="64"/>
      <c r="E46" s="65"/>
    </row>
    <row r="47" spans="4:5" ht="13.5" customHeight="1">
      <c r="D47" s="66"/>
      <c r="E47" s="67"/>
    </row>
    <row r="48" spans="4:5" ht="13.5" customHeight="1">
      <c r="D48" s="58"/>
      <c r="E48" s="59"/>
    </row>
    <row r="49" spans="3:5" ht="28.5" customHeight="1">
      <c r="C49" s="60"/>
      <c r="D49" s="58"/>
      <c r="E49" s="68"/>
    </row>
    <row r="50" spans="3:5" ht="13.5" customHeight="1">
      <c r="C50" s="60"/>
      <c r="D50" s="58"/>
      <c r="E50" s="63"/>
    </row>
    <row r="51" spans="4:5" ht="13.5" customHeight="1">
      <c r="D51" s="58"/>
      <c r="E51" s="59"/>
    </row>
    <row r="52" spans="4:5" ht="13.5" customHeight="1">
      <c r="D52" s="58"/>
      <c r="E52" s="67"/>
    </row>
    <row r="53" spans="4:5" ht="13.5" customHeight="1">
      <c r="D53" s="58"/>
      <c r="E53" s="59"/>
    </row>
    <row r="54" spans="4:5" ht="22.5" customHeight="1">
      <c r="D54" s="58"/>
      <c r="E54" s="84"/>
    </row>
    <row r="55" spans="4:5" ht="13.5" customHeight="1">
      <c r="D55" s="64"/>
      <c r="E55" s="65"/>
    </row>
    <row r="56" spans="2:5" ht="13.5" customHeight="1">
      <c r="B56" s="60"/>
      <c r="D56" s="64"/>
      <c r="E56" s="75"/>
    </row>
    <row r="57" spans="3:5" ht="13.5" customHeight="1">
      <c r="C57" s="60"/>
      <c r="D57" s="64"/>
      <c r="E57" s="77"/>
    </row>
    <row r="58" spans="3:5" ht="13.5" customHeight="1">
      <c r="C58" s="60"/>
      <c r="D58" s="66"/>
      <c r="E58" s="63"/>
    </row>
    <row r="59" spans="4:5" ht="13.5" customHeight="1">
      <c r="D59" s="58"/>
      <c r="E59" s="59"/>
    </row>
    <row r="60" spans="2:5" ht="13.5" customHeight="1">
      <c r="B60" s="60"/>
      <c r="D60" s="58"/>
      <c r="E60" s="61"/>
    </row>
    <row r="61" spans="3:5" ht="13.5" customHeight="1">
      <c r="C61" s="60"/>
      <c r="D61" s="58"/>
      <c r="E61" s="75"/>
    </row>
    <row r="62" spans="3:5" ht="13.5" customHeight="1">
      <c r="C62" s="60"/>
      <c r="D62" s="66"/>
      <c r="E62" s="63"/>
    </row>
    <row r="63" spans="4:5" ht="13.5" customHeight="1">
      <c r="D63" s="64"/>
      <c r="E63" s="59"/>
    </row>
    <row r="64" spans="3:5" ht="13.5" customHeight="1">
      <c r="C64" s="60"/>
      <c r="D64" s="64"/>
      <c r="E64" s="75"/>
    </row>
    <row r="65" spans="4:5" ht="22.5" customHeight="1">
      <c r="D65" s="66"/>
      <c r="E65" s="84"/>
    </row>
    <row r="66" spans="4:5" ht="13.5" customHeight="1">
      <c r="D66" s="58"/>
      <c r="E66" s="59"/>
    </row>
    <row r="67" spans="4:5" ht="13.5" customHeight="1">
      <c r="D67" s="66"/>
      <c r="E67" s="63"/>
    </row>
    <row r="68" spans="4:5" ht="13.5" customHeight="1">
      <c r="D68" s="58"/>
      <c r="E68" s="59"/>
    </row>
    <row r="69" spans="4:5" ht="13.5" customHeight="1">
      <c r="D69" s="58"/>
      <c r="E69" s="59"/>
    </row>
    <row r="70" spans="1:5" ht="13.5" customHeight="1">
      <c r="A70" s="60"/>
      <c r="D70" s="76"/>
      <c r="E70" s="75"/>
    </row>
    <row r="71" spans="2:5" ht="13.5" customHeight="1">
      <c r="B71" s="60"/>
      <c r="C71" s="60"/>
      <c r="D71" s="140"/>
      <c r="E71" s="75"/>
    </row>
    <row r="72" spans="2:5" ht="13.5" customHeight="1">
      <c r="B72" s="60"/>
      <c r="C72" s="60"/>
      <c r="D72" s="140"/>
      <c r="E72" s="61"/>
    </row>
    <row r="73" spans="2:5" ht="13.5" customHeight="1">
      <c r="B73" s="60"/>
      <c r="C73" s="60"/>
      <c r="D73" s="66"/>
      <c r="E73" s="67"/>
    </row>
    <row r="74" spans="4:5" ht="12.75">
      <c r="D74" s="58"/>
      <c r="E74" s="59"/>
    </row>
    <row r="75" spans="2:5" ht="12.75">
      <c r="B75" s="60"/>
      <c r="D75" s="58"/>
      <c r="E75" s="75"/>
    </row>
    <row r="76" spans="3:5" ht="12.75">
      <c r="C76" s="60"/>
      <c r="D76" s="58"/>
      <c r="E76" s="61"/>
    </row>
    <row r="77" spans="3:5" ht="12.75">
      <c r="C77" s="60"/>
      <c r="D77" s="66"/>
      <c r="E77" s="63"/>
    </row>
    <row r="78" spans="4:5" ht="12.75">
      <c r="D78" s="58"/>
      <c r="E78" s="59"/>
    </row>
    <row r="79" spans="4:5" ht="12.75">
      <c r="D79" s="58"/>
      <c r="E79" s="59"/>
    </row>
    <row r="80" spans="4:5" ht="12.75">
      <c r="D80" s="72"/>
      <c r="E80" s="73"/>
    </row>
    <row r="81" spans="4:5" ht="12.75">
      <c r="D81" s="58"/>
      <c r="E81" s="59"/>
    </row>
    <row r="82" spans="4:5" ht="12.75">
      <c r="D82" s="58"/>
      <c r="E82" s="59"/>
    </row>
    <row r="83" spans="4:5" ht="12.75">
      <c r="D83" s="58"/>
      <c r="E83" s="59"/>
    </row>
    <row r="84" spans="4:5" ht="12.75">
      <c r="D84" s="66"/>
      <c r="E84" s="63"/>
    </row>
    <row r="85" spans="4:5" ht="12.75">
      <c r="D85" s="58"/>
      <c r="E85" s="59"/>
    </row>
    <row r="86" spans="4:5" ht="12.75">
      <c r="D86" s="66"/>
      <c r="E86" s="63"/>
    </row>
    <row r="87" spans="4:5" ht="12.75">
      <c r="D87" s="58"/>
      <c r="E87" s="59"/>
    </row>
    <row r="88" spans="4:5" ht="12.75">
      <c r="D88" s="58"/>
      <c r="E88" s="59"/>
    </row>
    <row r="89" spans="4:5" ht="12.75">
      <c r="D89" s="58"/>
      <c r="E89" s="59"/>
    </row>
    <row r="90" spans="4:5" ht="12.75">
      <c r="D90" s="58"/>
      <c r="E90" s="59"/>
    </row>
    <row r="91" spans="1:5" ht="28.5" customHeight="1">
      <c r="A91" s="141"/>
      <c r="B91" s="141"/>
      <c r="C91" s="141"/>
      <c r="D91" s="142"/>
      <c r="E91" s="143"/>
    </row>
    <row r="92" spans="3:5" ht="12.75">
      <c r="C92" s="60"/>
      <c r="D92" s="58"/>
      <c r="E92" s="61"/>
    </row>
    <row r="93" spans="4:5" ht="12.75">
      <c r="D93" s="70"/>
      <c r="E93" s="71"/>
    </row>
    <row r="94" spans="4:5" ht="12.75">
      <c r="D94" s="58"/>
      <c r="E94" s="59"/>
    </row>
    <row r="95" spans="4:5" ht="12.75">
      <c r="D95" s="72"/>
      <c r="E95" s="73"/>
    </row>
    <row r="96" spans="4:5" ht="12.75">
      <c r="D96" s="72"/>
      <c r="E96" s="73"/>
    </row>
    <row r="97" spans="4:5" ht="12.75">
      <c r="D97" s="58"/>
      <c r="E97" s="59"/>
    </row>
    <row r="98" spans="4:5" ht="12.75">
      <c r="D98" s="66"/>
      <c r="E98" s="63"/>
    </row>
    <row r="99" spans="4:5" ht="12.75">
      <c r="D99" s="58"/>
      <c r="E99" s="59"/>
    </row>
    <row r="100" spans="4:5" ht="12.75">
      <c r="D100" s="58"/>
      <c r="E100" s="59"/>
    </row>
    <row r="101" spans="4:5" ht="12.75">
      <c r="D101" s="66"/>
      <c r="E101" s="63"/>
    </row>
    <row r="102" spans="4:5" ht="12.75">
      <c r="D102" s="58"/>
      <c r="E102" s="59"/>
    </row>
    <row r="103" spans="4:5" ht="12.75">
      <c r="D103" s="72"/>
      <c r="E103" s="73"/>
    </row>
    <row r="104" spans="4:5" ht="12.75">
      <c r="D104" s="66"/>
      <c r="E104" s="71"/>
    </row>
    <row r="105" spans="4:5" ht="12.75">
      <c r="D105" s="64"/>
      <c r="E105" s="73"/>
    </row>
    <row r="106" spans="4:5" ht="12.75">
      <c r="D106" s="66"/>
      <c r="E106" s="63"/>
    </row>
    <row r="107" spans="4:5" ht="12.75">
      <c r="D107" s="58"/>
      <c r="E107" s="59"/>
    </row>
    <row r="108" spans="3:5" ht="12.75">
      <c r="C108" s="60"/>
      <c r="D108" s="58"/>
      <c r="E108" s="61"/>
    </row>
    <row r="109" spans="4:5" ht="12.75">
      <c r="D109" s="64"/>
      <c r="E109" s="63"/>
    </row>
    <row r="110" spans="4:5" ht="12.75">
      <c r="D110" s="64"/>
      <c r="E110" s="73"/>
    </row>
    <row r="111" spans="3:5" ht="12.75">
      <c r="C111" s="60"/>
      <c r="D111" s="64"/>
      <c r="E111" s="69"/>
    </row>
    <row r="112" spans="3:5" ht="12.75">
      <c r="C112" s="60"/>
      <c r="D112" s="66"/>
      <c r="E112" s="67"/>
    </row>
    <row r="113" spans="4:5" ht="12.75">
      <c r="D113" s="58"/>
      <c r="E113" s="59"/>
    </row>
    <row r="114" spans="4:5" ht="12.75">
      <c r="D114" s="70"/>
      <c r="E114" s="144"/>
    </row>
    <row r="115" spans="4:5" ht="11.25" customHeight="1">
      <c r="D115" s="72"/>
      <c r="E115" s="73"/>
    </row>
    <row r="116" spans="2:5" ht="24" customHeight="1">
      <c r="B116" s="60"/>
      <c r="D116" s="72"/>
      <c r="E116" s="145"/>
    </row>
    <row r="117" spans="3:5" ht="15" customHeight="1">
      <c r="C117" s="60"/>
      <c r="D117" s="72"/>
      <c r="E117" s="145"/>
    </row>
    <row r="118" spans="4:5" ht="11.25" customHeight="1">
      <c r="D118" s="70"/>
      <c r="E118" s="71"/>
    </row>
    <row r="119" spans="4:5" ht="12.75">
      <c r="D119" s="72"/>
      <c r="E119" s="73"/>
    </row>
    <row r="120" spans="2:5" ht="13.5" customHeight="1">
      <c r="B120" s="60"/>
      <c r="D120" s="72"/>
      <c r="E120" s="79"/>
    </row>
    <row r="121" spans="3:5" ht="12.75" customHeight="1">
      <c r="C121" s="60"/>
      <c r="D121" s="72"/>
      <c r="E121" s="61"/>
    </row>
    <row r="122" spans="3:5" ht="12.75" customHeight="1">
      <c r="C122" s="60"/>
      <c r="D122" s="66"/>
      <c r="E122" s="67"/>
    </row>
    <row r="123" spans="4:5" ht="12.75">
      <c r="D123" s="58"/>
      <c r="E123" s="59"/>
    </row>
    <row r="124" spans="3:5" ht="12.75">
      <c r="C124" s="60"/>
      <c r="D124" s="58"/>
      <c r="E124" s="69"/>
    </row>
    <row r="125" spans="4:5" ht="12.75">
      <c r="D125" s="70"/>
      <c r="E125" s="71"/>
    </row>
    <row r="126" spans="4:5" ht="12.75">
      <c r="D126" s="72"/>
      <c r="E126" s="73"/>
    </row>
    <row r="127" spans="4:5" ht="12.75">
      <c r="D127" s="58"/>
      <c r="E127" s="59"/>
    </row>
    <row r="128" spans="1:5" ht="19.5" customHeight="1">
      <c r="A128" s="74"/>
      <c r="B128" s="37"/>
      <c r="C128" s="37"/>
      <c r="D128" s="37"/>
      <c r="E128" s="75"/>
    </row>
    <row r="129" spans="1:5" ht="15" customHeight="1">
      <c r="A129" s="60"/>
      <c r="D129" s="76"/>
      <c r="E129" s="75"/>
    </row>
    <row r="130" spans="1:5" ht="12.75">
      <c r="A130" s="60"/>
      <c r="B130" s="60"/>
      <c r="D130" s="76"/>
      <c r="E130" s="61"/>
    </row>
    <row r="131" spans="3:5" ht="12.75">
      <c r="C131" s="60"/>
      <c r="D131" s="58"/>
      <c r="E131" s="75"/>
    </row>
    <row r="132" spans="4:5" ht="12.75">
      <c r="D132" s="62"/>
      <c r="E132" s="63"/>
    </row>
    <row r="133" spans="2:5" ht="12.75">
      <c r="B133" s="60"/>
      <c r="D133" s="58"/>
      <c r="E133" s="61"/>
    </row>
    <row r="134" spans="3:5" ht="12.75">
      <c r="C134" s="60"/>
      <c r="D134" s="58"/>
      <c r="E134" s="61"/>
    </row>
    <row r="135" spans="4:5" ht="12.75">
      <c r="D135" s="66"/>
      <c r="E135" s="67"/>
    </row>
    <row r="136" spans="3:5" ht="22.5" customHeight="1">
      <c r="C136" s="60"/>
      <c r="D136" s="58"/>
      <c r="E136" s="68"/>
    </row>
    <row r="137" spans="4:5" ht="12.75">
      <c r="D137" s="58"/>
      <c r="E137" s="67"/>
    </row>
    <row r="138" spans="2:5" ht="12.75">
      <c r="B138" s="60"/>
      <c r="D138" s="64"/>
      <c r="E138" s="75"/>
    </row>
    <row r="139" spans="3:5" ht="12.75">
      <c r="C139" s="60"/>
      <c r="D139" s="64"/>
      <c r="E139" s="77"/>
    </row>
    <row r="140" spans="4:5" ht="12.75">
      <c r="D140" s="66"/>
      <c r="E140" s="63"/>
    </row>
    <row r="141" spans="1:5" ht="13.5" customHeight="1">
      <c r="A141" s="60"/>
      <c r="D141" s="76"/>
      <c r="E141" s="75"/>
    </row>
    <row r="142" spans="2:5" ht="13.5" customHeight="1">
      <c r="B142" s="60"/>
      <c r="D142" s="58"/>
      <c r="E142" s="75"/>
    </row>
    <row r="143" spans="3:5" ht="13.5" customHeight="1">
      <c r="C143" s="60"/>
      <c r="D143" s="58"/>
      <c r="E143" s="61"/>
    </row>
    <row r="144" spans="3:5" ht="12.75">
      <c r="C144" s="60"/>
      <c r="D144" s="66"/>
      <c r="E144" s="63"/>
    </row>
    <row r="145" spans="3:5" ht="12.75">
      <c r="C145" s="60"/>
      <c r="D145" s="58"/>
      <c r="E145" s="61"/>
    </row>
    <row r="146" spans="4:5" ht="12.75">
      <c r="D146" s="70"/>
      <c r="E146" s="71"/>
    </row>
    <row r="147" spans="3:5" ht="12.75">
      <c r="C147" s="60"/>
      <c r="D147" s="64"/>
      <c r="E147" s="69"/>
    </row>
    <row r="148" spans="3:5" ht="12.75">
      <c r="C148" s="60"/>
      <c r="D148" s="66"/>
      <c r="E148" s="67"/>
    </row>
    <row r="149" spans="4:5" ht="12.75">
      <c r="D149" s="70"/>
      <c r="E149" s="78"/>
    </row>
    <row r="150" spans="2:5" ht="12.75">
      <c r="B150" s="60"/>
      <c r="D150" s="72"/>
      <c r="E150" s="79"/>
    </row>
    <row r="151" spans="3:5" ht="12.75">
      <c r="C151" s="60"/>
      <c r="D151" s="72"/>
      <c r="E151" s="61"/>
    </row>
    <row r="152" spans="3:5" ht="12.75">
      <c r="C152" s="60"/>
      <c r="D152" s="66"/>
      <c r="E152" s="67"/>
    </row>
    <row r="153" spans="3:5" ht="12.75">
      <c r="C153" s="60"/>
      <c r="D153" s="66"/>
      <c r="E153" s="67"/>
    </row>
    <row r="154" spans="4:5" ht="12.75">
      <c r="D154" s="58"/>
      <c r="E154" s="59"/>
    </row>
    <row r="155" spans="1:5" s="46" customFormat="1" ht="18" customHeight="1">
      <c r="A155" s="186"/>
      <c r="B155" s="187"/>
      <c r="C155" s="187"/>
      <c r="D155" s="187"/>
      <c r="E155" s="187"/>
    </row>
    <row r="156" spans="1:5" ht="28.5" customHeight="1">
      <c r="A156" s="141"/>
      <c r="B156" s="141"/>
      <c r="C156" s="141"/>
      <c r="D156" s="142"/>
      <c r="E156" s="143"/>
    </row>
    <row r="158" spans="1:5" ht="15.75">
      <c r="A158" s="80"/>
      <c r="B158" s="60"/>
      <c r="C158" s="60"/>
      <c r="D158" s="81"/>
      <c r="E158" s="3"/>
    </row>
    <row r="159" spans="1:5" ht="12.75">
      <c r="A159" s="60"/>
      <c r="B159" s="60"/>
      <c r="C159" s="60"/>
      <c r="D159" s="81"/>
      <c r="E159" s="3"/>
    </row>
    <row r="160" spans="1:5" ht="17.25" customHeight="1">
      <c r="A160" s="60"/>
      <c r="B160" s="60"/>
      <c r="C160" s="60"/>
      <c r="D160" s="81"/>
      <c r="E160" s="3"/>
    </row>
    <row r="161" spans="1:5" ht="13.5" customHeight="1">
      <c r="A161" s="60"/>
      <c r="B161" s="60"/>
      <c r="C161" s="60"/>
      <c r="D161" s="81"/>
      <c r="E161" s="3"/>
    </row>
    <row r="162" spans="1:5" ht="12.75">
      <c r="A162" s="60"/>
      <c r="B162" s="60"/>
      <c r="C162" s="60"/>
      <c r="D162" s="81"/>
      <c r="E162" s="3"/>
    </row>
    <row r="163" spans="1:3" ht="12.75">
      <c r="A163" s="60"/>
      <c r="B163" s="60"/>
      <c r="C163" s="60"/>
    </row>
    <row r="164" spans="1:5" ht="12.75">
      <c r="A164" s="60"/>
      <c r="B164" s="60"/>
      <c r="C164" s="60"/>
      <c r="D164" s="81"/>
      <c r="E164" s="3"/>
    </row>
    <row r="165" spans="1:5" ht="12.75">
      <c r="A165" s="60"/>
      <c r="B165" s="60"/>
      <c r="C165" s="60"/>
      <c r="D165" s="81"/>
      <c r="E165" s="83"/>
    </row>
    <row r="166" spans="1:5" ht="12.75">
      <c r="A166" s="60"/>
      <c r="B166" s="60"/>
      <c r="C166" s="60"/>
      <c r="D166" s="81"/>
      <c r="E166" s="3"/>
    </row>
    <row r="167" spans="1:5" ht="22.5" customHeight="1">
      <c r="A167" s="60"/>
      <c r="B167" s="60"/>
      <c r="C167" s="60"/>
      <c r="D167" s="81"/>
      <c r="E167" s="68"/>
    </row>
    <row r="168" spans="4:5" ht="22.5" customHeight="1">
      <c r="D168" s="66"/>
      <c r="E168" s="84"/>
    </row>
  </sheetData>
  <sheetProtection/>
  <mergeCells count="8">
    <mergeCell ref="B43:H43"/>
    <mergeCell ref="A155:E155"/>
    <mergeCell ref="A1:H1"/>
    <mergeCell ref="B3:H3"/>
    <mergeCell ref="B17:H17"/>
    <mergeCell ref="B19:H19"/>
    <mergeCell ref="B30:H30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6"/>
  <sheetViews>
    <sheetView zoomScalePageLayoutView="0" workbookViewId="0" topLeftCell="A118">
      <selection activeCell="R134" sqref="R134"/>
    </sheetView>
  </sheetViews>
  <sheetFormatPr defaultColWidth="11.421875" defaultRowHeight="12.75"/>
  <cols>
    <col min="1" max="1" width="12.7109375" style="7" customWidth="1"/>
    <col min="2" max="2" width="35.57421875" style="9" customWidth="1"/>
    <col min="3" max="3" width="11.57421875" style="1" customWidth="1"/>
    <col min="4" max="4" width="10.421875" style="1" customWidth="1"/>
    <col min="5" max="5" width="11.57421875" style="1" customWidth="1"/>
    <col min="6" max="7" width="9.8515625" style="1" customWidth="1"/>
    <col min="8" max="8" width="6.57421875" style="1" customWidth="1"/>
    <col min="9" max="9" width="10.00390625" style="1" customWidth="1"/>
    <col min="10" max="10" width="4.8515625" style="1" customWidth="1"/>
    <col min="11" max="11" width="8.28125" style="1" customWidth="1"/>
    <col min="12" max="12" width="6.421875" style="1" customWidth="1"/>
    <col min="13" max="14" width="11.57421875" style="1" customWidth="1"/>
    <col min="15" max="16384" width="11.421875" style="2" customWidth="1"/>
  </cols>
  <sheetData>
    <row r="1" spans="1:14" ht="24" customHeight="1">
      <c r="A1" s="191" t="s">
        <v>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2"/>
      <c r="N1" s="2"/>
    </row>
    <row r="2" spans="1:14" s="3" customFormat="1" ht="56.25" customHeight="1">
      <c r="A2" s="91" t="s">
        <v>3</v>
      </c>
      <c r="B2" s="92" t="s">
        <v>4</v>
      </c>
      <c r="C2" s="85" t="s">
        <v>148</v>
      </c>
      <c r="D2" s="86" t="s">
        <v>58</v>
      </c>
      <c r="E2" s="86" t="s">
        <v>130</v>
      </c>
      <c r="F2" s="87" t="s">
        <v>67</v>
      </c>
      <c r="G2" s="87" t="s">
        <v>59</v>
      </c>
      <c r="H2" s="87" t="s">
        <v>66</v>
      </c>
      <c r="I2" s="87" t="s">
        <v>65</v>
      </c>
      <c r="J2" s="88" t="s">
        <v>5</v>
      </c>
      <c r="K2" s="89" t="s">
        <v>0</v>
      </c>
      <c r="L2" s="89" t="s">
        <v>1</v>
      </c>
      <c r="M2" s="85" t="s">
        <v>149</v>
      </c>
      <c r="N2" s="85" t="s">
        <v>150</v>
      </c>
    </row>
    <row r="3" spans="1:14" s="3" customFormat="1" ht="15" customHeight="1">
      <c r="A3" s="11"/>
      <c r="B3" s="93" t="s">
        <v>85</v>
      </c>
      <c r="C3" s="14"/>
      <c r="D3" s="102" t="s">
        <v>90</v>
      </c>
      <c r="E3" s="102" t="s">
        <v>91</v>
      </c>
      <c r="F3" s="103" t="s">
        <v>129</v>
      </c>
      <c r="G3" s="102" t="s">
        <v>92</v>
      </c>
      <c r="H3" s="14"/>
      <c r="I3" s="102" t="s">
        <v>91</v>
      </c>
      <c r="J3" s="14"/>
      <c r="K3" s="14"/>
      <c r="L3" s="14"/>
      <c r="M3" s="14"/>
      <c r="N3" s="14"/>
    </row>
    <row r="4" spans="1:14" ht="14.25" customHeight="1">
      <c r="A4" s="11"/>
      <c r="B4" s="93" t="s">
        <v>52</v>
      </c>
      <c r="C4" s="13"/>
      <c r="D4" s="103" t="s">
        <v>128</v>
      </c>
      <c r="E4" s="103" t="s">
        <v>93</v>
      </c>
      <c r="F4" s="13"/>
      <c r="G4" s="103" t="s">
        <v>94</v>
      </c>
      <c r="H4" s="13"/>
      <c r="I4" s="103" t="s">
        <v>95</v>
      </c>
      <c r="J4" s="13"/>
      <c r="K4" s="13"/>
      <c r="L4" s="13"/>
      <c r="M4" s="13"/>
      <c r="N4" s="13"/>
    </row>
    <row r="5" spans="1:14" ht="17.25" customHeight="1">
      <c r="A5" s="90"/>
      <c r="B5" s="105" t="s">
        <v>86</v>
      </c>
      <c r="C5" s="13"/>
      <c r="D5" s="103"/>
      <c r="E5" s="103"/>
      <c r="F5" s="13"/>
      <c r="G5" s="103"/>
      <c r="H5" s="13"/>
      <c r="I5" s="103"/>
      <c r="J5" s="13"/>
      <c r="K5" s="13"/>
      <c r="L5" s="13"/>
      <c r="M5" s="13"/>
      <c r="N5" s="13"/>
    </row>
    <row r="6" spans="1:14" ht="14.25" customHeight="1">
      <c r="A6" s="106" t="s">
        <v>101</v>
      </c>
      <c r="B6" s="107" t="s">
        <v>100</v>
      </c>
      <c r="C6" s="109">
        <f>C7</f>
        <v>269764.08999999997</v>
      </c>
      <c r="D6" s="109">
        <f aca="true" t="shared" si="0" ref="D6:L6">D7</f>
        <v>269764.08999999997</v>
      </c>
      <c r="E6" s="109">
        <f t="shared" si="0"/>
        <v>0</v>
      </c>
      <c r="F6" s="109">
        <f t="shared" si="0"/>
        <v>0</v>
      </c>
      <c r="G6" s="109">
        <f t="shared" si="0"/>
        <v>0</v>
      </c>
      <c r="H6" s="109">
        <f t="shared" si="0"/>
        <v>0</v>
      </c>
      <c r="I6" s="109">
        <f t="shared" si="0"/>
        <v>0</v>
      </c>
      <c r="J6" s="109">
        <f t="shared" si="0"/>
        <v>0</v>
      </c>
      <c r="K6" s="109">
        <f t="shared" si="0"/>
        <v>0</v>
      </c>
      <c r="L6" s="109">
        <f t="shared" si="0"/>
        <v>0</v>
      </c>
      <c r="M6" s="109">
        <f>M7</f>
        <v>269764.08999999997</v>
      </c>
      <c r="N6" s="109">
        <f>N7</f>
        <v>269764.08999999997</v>
      </c>
    </row>
    <row r="7" spans="1:14" ht="37.5" customHeight="1">
      <c r="A7" s="95" t="s">
        <v>87</v>
      </c>
      <c r="B7" s="100" t="s">
        <v>88</v>
      </c>
      <c r="C7" s="98">
        <f aca="true" t="shared" si="1" ref="C7:L7">C8+C36</f>
        <v>269764.08999999997</v>
      </c>
      <c r="D7" s="98">
        <f t="shared" si="1"/>
        <v>269764.08999999997</v>
      </c>
      <c r="E7" s="98">
        <f t="shared" si="1"/>
        <v>0</v>
      </c>
      <c r="F7" s="98">
        <f t="shared" si="1"/>
        <v>0</v>
      </c>
      <c r="G7" s="98">
        <f t="shared" si="1"/>
        <v>0</v>
      </c>
      <c r="H7" s="98">
        <f t="shared" si="1"/>
        <v>0</v>
      </c>
      <c r="I7" s="98">
        <f t="shared" si="1"/>
        <v>0</v>
      </c>
      <c r="J7" s="98">
        <f t="shared" si="1"/>
        <v>0</v>
      </c>
      <c r="K7" s="98">
        <f t="shared" si="1"/>
        <v>0</v>
      </c>
      <c r="L7" s="98">
        <f t="shared" si="1"/>
        <v>0</v>
      </c>
      <c r="M7" s="98">
        <f>M8+M36</f>
        <v>269764.08999999997</v>
      </c>
      <c r="N7" s="98">
        <f>N8+N36</f>
        <v>269764.08999999997</v>
      </c>
    </row>
    <row r="8" spans="1:14" ht="25.5" customHeight="1">
      <c r="A8" s="96" t="s">
        <v>89</v>
      </c>
      <c r="B8" s="101" t="s">
        <v>6</v>
      </c>
      <c r="C8" s="97">
        <f>C9</f>
        <v>235483</v>
      </c>
      <c r="D8" s="97">
        <f aca="true" t="shared" si="2" ref="D8:L8">D9</f>
        <v>235483</v>
      </c>
      <c r="E8" s="97">
        <f t="shared" si="2"/>
        <v>0</v>
      </c>
      <c r="F8" s="97">
        <f t="shared" si="2"/>
        <v>0</v>
      </c>
      <c r="G8" s="97">
        <f t="shared" si="2"/>
        <v>0</v>
      </c>
      <c r="H8" s="97">
        <f t="shared" si="2"/>
        <v>0</v>
      </c>
      <c r="I8" s="97">
        <f t="shared" si="2"/>
        <v>0</v>
      </c>
      <c r="J8" s="97">
        <f t="shared" si="2"/>
        <v>0</v>
      </c>
      <c r="K8" s="97">
        <f t="shared" si="2"/>
        <v>0</v>
      </c>
      <c r="L8" s="97">
        <f t="shared" si="2"/>
        <v>0</v>
      </c>
      <c r="M8" s="97">
        <f>M9</f>
        <v>235483</v>
      </c>
      <c r="N8" s="97">
        <f>N9</f>
        <v>235483</v>
      </c>
    </row>
    <row r="9" spans="1:14" ht="12.75" customHeight="1">
      <c r="A9" s="11">
        <v>3</v>
      </c>
      <c r="B9" s="15" t="s">
        <v>6</v>
      </c>
      <c r="C9" s="21">
        <f aca="true" t="shared" si="3" ref="C9:L9">C10+C32</f>
        <v>235483</v>
      </c>
      <c r="D9" s="21">
        <f t="shared" si="3"/>
        <v>235483</v>
      </c>
      <c r="E9" s="21">
        <f t="shared" si="3"/>
        <v>0</v>
      </c>
      <c r="F9" s="21">
        <f t="shared" si="3"/>
        <v>0</v>
      </c>
      <c r="G9" s="21">
        <f t="shared" si="3"/>
        <v>0</v>
      </c>
      <c r="H9" s="21">
        <f t="shared" si="3"/>
        <v>0</v>
      </c>
      <c r="I9" s="21">
        <f t="shared" si="3"/>
        <v>0</v>
      </c>
      <c r="J9" s="21">
        <f t="shared" si="3"/>
        <v>0</v>
      </c>
      <c r="K9" s="21">
        <f t="shared" si="3"/>
        <v>0</v>
      </c>
      <c r="L9" s="21">
        <f t="shared" si="3"/>
        <v>0</v>
      </c>
      <c r="M9" s="21">
        <f>M10+M32</f>
        <v>235483</v>
      </c>
      <c r="N9" s="21">
        <f>N10+N32</f>
        <v>235483</v>
      </c>
    </row>
    <row r="10" spans="1:14" s="3" customFormat="1" ht="12.75">
      <c r="A10" s="11">
        <v>32</v>
      </c>
      <c r="B10" s="15" t="s">
        <v>10</v>
      </c>
      <c r="C10" s="21">
        <f aca="true" t="shared" si="4" ref="C10:L10">C11+C15+C20+C27</f>
        <v>229383</v>
      </c>
      <c r="D10" s="21">
        <f t="shared" si="4"/>
        <v>229383</v>
      </c>
      <c r="E10" s="21">
        <f t="shared" si="4"/>
        <v>0</v>
      </c>
      <c r="F10" s="21">
        <f t="shared" si="4"/>
        <v>0</v>
      </c>
      <c r="G10" s="21">
        <f t="shared" si="4"/>
        <v>0</v>
      </c>
      <c r="H10" s="21">
        <f t="shared" si="4"/>
        <v>0</v>
      </c>
      <c r="I10" s="21">
        <f t="shared" si="4"/>
        <v>0</v>
      </c>
      <c r="J10" s="21">
        <f t="shared" si="4"/>
        <v>0</v>
      </c>
      <c r="K10" s="21">
        <f t="shared" si="4"/>
        <v>0</v>
      </c>
      <c r="L10" s="21">
        <f t="shared" si="4"/>
        <v>0</v>
      </c>
      <c r="M10" s="21">
        <f>M11+M15+M20+M27</f>
        <v>229383</v>
      </c>
      <c r="N10" s="21">
        <f>N11+N15+N20+N27</f>
        <v>229383</v>
      </c>
    </row>
    <row r="11" spans="1:14" s="3" customFormat="1" ht="12.75">
      <c r="A11" s="11">
        <v>321</v>
      </c>
      <c r="B11" s="15" t="s">
        <v>11</v>
      </c>
      <c r="C11" s="21">
        <f aca="true" t="shared" si="5" ref="C11:K11">C12+C13+C14</f>
        <v>26800</v>
      </c>
      <c r="D11" s="21">
        <f t="shared" si="5"/>
        <v>26800</v>
      </c>
      <c r="E11" s="21">
        <f t="shared" si="5"/>
        <v>0</v>
      </c>
      <c r="F11" s="21">
        <f t="shared" si="5"/>
        <v>0</v>
      </c>
      <c r="G11" s="21">
        <f t="shared" si="5"/>
        <v>0</v>
      </c>
      <c r="H11" s="21">
        <f t="shared" si="5"/>
        <v>0</v>
      </c>
      <c r="I11" s="21">
        <f t="shared" si="5"/>
        <v>0</v>
      </c>
      <c r="J11" s="21">
        <f t="shared" si="5"/>
        <v>0</v>
      </c>
      <c r="K11" s="21">
        <f t="shared" si="5"/>
        <v>0</v>
      </c>
      <c r="L11" s="21">
        <f>L12+L13+L14</f>
        <v>0</v>
      </c>
      <c r="M11" s="21">
        <f>M12+M13+M14</f>
        <v>26800</v>
      </c>
      <c r="N11" s="21">
        <f>N12+N13+N14</f>
        <v>26800</v>
      </c>
    </row>
    <row r="12" spans="1:14" ht="12.75">
      <c r="A12" s="28">
        <v>3211</v>
      </c>
      <c r="B12" s="12" t="s">
        <v>30</v>
      </c>
      <c r="C12" s="20">
        <v>25000</v>
      </c>
      <c r="D12" s="20">
        <v>25000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0">
        <v>25000</v>
      </c>
      <c r="N12" s="20">
        <v>25000</v>
      </c>
    </row>
    <row r="13" spans="1:14" ht="12.75">
      <c r="A13" s="28">
        <v>3213</v>
      </c>
      <c r="B13" s="12" t="s">
        <v>31</v>
      </c>
      <c r="C13" s="20">
        <v>1500</v>
      </c>
      <c r="D13" s="20">
        <v>1500</v>
      </c>
      <c r="E13" s="20">
        <v>0</v>
      </c>
      <c r="F13" s="22">
        <v>0</v>
      </c>
      <c r="G13" s="22">
        <v>0</v>
      </c>
      <c r="H13" s="22">
        <v>0</v>
      </c>
      <c r="I13" s="20">
        <v>0</v>
      </c>
      <c r="J13" s="22">
        <v>0</v>
      </c>
      <c r="K13" s="22">
        <v>0</v>
      </c>
      <c r="L13" s="22">
        <v>0</v>
      </c>
      <c r="M13" s="20">
        <v>1500</v>
      </c>
      <c r="N13" s="20">
        <v>1500</v>
      </c>
    </row>
    <row r="14" spans="1:14" ht="12.75">
      <c r="A14" s="28">
        <v>3214</v>
      </c>
      <c r="B14" s="12" t="s">
        <v>56</v>
      </c>
      <c r="C14" s="20">
        <v>300</v>
      </c>
      <c r="D14" s="20">
        <v>300</v>
      </c>
      <c r="E14" s="20">
        <v>0</v>
      </c>
      <c r="F14" s="22">
        <v>0</v>
      </c>
      <c r="G14" s="22">
        <v>0</v>
      </c>
      <c r="H14" s="22">
        <v>0</v>
      </c>
      <c r="I14" s="20">
        <v>0</v>
      </c>
      <c r="J14" s="22">
        <v>0</v>
      </c>
      <c r="K14" s="22">
        <v>0</v>
      </c>
      <c r="L14" s="22">
        <v>0</v>
      </c>
      <c r="M14" s="20">
        <v>300</v>
      </c>
      <c r="N14" s="20">
        <v>300</v>
      </c>
    </row>
    <row r="15" spans="1:14" ht="12.75">
      <c r="A15" s="11">
        <v>322</v>
      </c>
      <c r="B15" s="15" t="s">
        <v>12</v>
      </c>
      <c r="C15" s="21">
        <f>C16+C17+C18+C19</f>
        <v>136000</v>
      </c>
      <c r="D15" s="21">
        <f aca="true" t="shared" si="6" ref="D15:K15">D16+D17+D18+D19</f>
        <v>136000</v>
      </c>
      <c r="E15" s="21">
        <f t="shared" si="6"/>
        <v>0</v>
      </c>
      <c r="F15" s="21">
        <f t="shared" si="6"/>
        <v>0</v>
      </c>
      <c r="G15" s="21">
        <f t="shared" si="6"/>
        <v>0</v>
      </c>
      <c r="H15" s="21">
        <f>H16+H17+H18+H19</f>
        <v>0</v>
      </c>
      <c r="I15" s="21">
        <f t="shared" si="6"/>
        <v>0</v>
      </c>
      <c r="J15" s="21">
        <f t="shared" si="6"/>
        <v>0</v>
      </c>
      <c r="K15" s="21">
        <f t="shared" si="6"/>
        <v>0</v>
      </c>
      <c r="L15" s="21">
        <f>L16+L17+L18+L19</f>
        <v>0</v>
      </c>
      <c r="M15" s="21">
        <f>M16+M17+M18+M19</f>
        <v>136000</v>
      </c>
      <c r="N15" s="21">
        <f>N16+N17+N18+N19</f>
        <v>136000</v>
      </c>
    </row>
    <row r="16" spans="1:14" ht="12.75">
      <c r="A16" s="28">
        <v>3221</v>
      </c>
      <c r="B16" s="12" t="s">
        <v>32</v>
      </c>
      <c r="C16" s="20">
        <v>30000</v>
      </c>
      <c r="D16" s="20">
        <v>30000</v>
      </c>
      <c r="E16" s="20">
        <v>0</v>
      </c>
      <c r="F16" s="22">
        <v>0</v>
      </c>
      <c r="G16" s="22">
        <v>0</v>
      </c>
      <c r="H16" s="22">
        <v>0</v>
      </c>
      <c r="I16" s="20">
        <v>0</v>
      </c>
      <c r="J16" s="22">
        <v>0</v>
      </c>
      <c r="K16" s="22">
        <v>0</v>
      </c>
      <c r="L16" s="22">
        <v>0</v>
      </c>
      <c r="M16" s="20">
        <v>30000</v>
      </c>
      <c r="N16" s="20">
        <v>30000</v>
      </c>
    </row>
    <row r="17" spans="1:14" s="32" customFormat="1" ht="12.75">
      <c r="A17" s="28">
        <v>3223</v>
      </c>
      <c r="B17" s="30" t="s">
        <v>61</v>
      </c>
      <c r="C17" s="25">
        <v>95000</v>
      </c>
      <c r="D17" s="25">
        <v>95000</v>
      </c>
      <c r="E17" s="25">
        <v>0</v>
      </c>
      <c r="F17" s="31">
        <v>0</v>
      </c>
      <c r="G17" s="31">
        <v>0</v>
      </c>
      <c r="H17" s="31">
        <v>0</v>
      </c>
      <c r="I17" s="25">
        <v>0</v>
      </c>
      <c r="J17" s="31">
        <v>0</v>
      </c>
      <c r="K17" s="31">
        <v>0</v>
      </c>
      <c r="L17" s="31">
        <v>0</v>
      </c>
      <c r="M17" s="25">
        <v>95000</v>
      </c>
      <c r="N17" s="25">
        <v>95000</v>
      </c>
    </row>
    <row r="18" spans="1:14" ht="12.75">
      <c r="A18" s="28">
        <v>3225</v>
      </c>
      <c r="B18" s="12" t="s">
        <v>35</v>
      </c>
      <c r="C18" s="20">
        <v>7000</v>
      </c>
      <c r="D18" s="20">
        <v>7000</v>
      </c>
      <c r="E18" s="20">
        <v>0</v>
      </c>
      <c r="F18" s="22">
        <v>0</v>
      </c>
      <c r="G18" s="22">
        <v>0</v>
      </c>
      <c r="H18" s="22">
        <v>0</v>
      </c>
      <c r="I18" s="20">
        <v>0</v>
      </c>
      <c r="J18" s="22">
        <v>0</v>
      </c>
      <c r="K18" s="22">
        <v>0</v>
      </c>
      <c r="L18" s="22">
        <v>0</v>
      </c>
      <c r="M18" s="20">
        <v>7000</v>
      </c>
      <c r="N18" s="20">
        <v>7000</v>
      </c>
    </row>
    <row r="19" spans="1:14" ht="12.75">
      <c r="A19" s="28">
        <v>3227</v>
      </c>
      <c r="B19" s="12" t="s">
        <v>36</v>
      </c>
      <c r="C19" s="20">
        <v>4000</v>
      </c>
      <c r="D19" s="20">
        <v>4000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0">
        <v>4000</v>
      </c>
      <c r="N19" s="20">
        <v>4000</v>
      </c>
    </row>
    <row r="20" spans="1:14" ht="12.75">
      <c r="A20" s="11">
        <v>323</v>
      </c>
      <c r="B20" s="15" t="s">
        <v>13</v>
      </c>
      <c r="C20" s="21">
        <f>C21+C22+C23+C24+C25+C26</f>
        <v>53583</v>
      </c>
      <c r="D20" s="21">
        <f aca="true" t="shared" si="7" ref="D20:L20">D21+D22+D23+D24+D25+D26</f>
        <v>53583</v>
      </c>
      <c r="E20" s="21">
        <f t="shared" si="7"/>
        <v>0</v>
      </c>
      <c r="F20" s="21">
        <f t="shared" si="7"/>
        <v>0</v>
      </c>
      <c r="G20" s="21">
        <f t="shared" si="7"/>
        <v>0</v>
      </c>
      <c r="H20" s="21">
        <f t="shared" si="7"/>
        <v>0</v>
      </c>
      <c r="I20" s="21">
        <f t="shared" si="7"/>
        <v>0</v>
      </c>
      <c r="J20" s="21">
        <f t="shared" si="7"/>
        <v>0</v>
      </c>
      <c r="K20" s="21">
        <f t="shared" si="7"/>
        <v>0</v>
      </c>
      <c r="L20" s="21">
        <f t="shared" si="7"/>
        <v>0</v>
      </c>
      <c r="M20" s="21">
        <f>M21+M22+M23+M24+M25+M26</f>
        <v>53583</v>
      </c>
      <c r="N20" s="21">
        <f>N21+N22+N23+N24+N25+N26</f>
        <v>53583</v>
      </c>
    </row>
    <row r="21" spans="1:14" ht="12.75">
      <c r="A21" s="28">
        <v>3231</v>
      </c>
      <c r="B21" s="12" t="s">
        <v>38</v>
      </c>
      <c r="C21" s="20">
        <v>10000</v>
      </c>
      <c r="D21" s="20">
        <v>10000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0">
        <v>10000</v>
      </c>
      <c r="N21" s="20">
        <v>10000</v>
      </c>
    </row>
    <row r="22" spans="1:14" ht="12.75">
      <c r="A22" s="28">
        <v>3234</v>
      </c>
      <c r="B22" s="12" t="s">
        <v>40</v>
      </c>
      <c r="C22" s="20">
        <v>13000</v>
      </c>
      <c r="D22" s="20">
        <v>13000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0">
        <v>13000</v>
      </c>
      <c r="N22" s="20">
        <v>13000</v>
      </c>
    </row>
    <row r="23" spans="1:14" ht="12.75">
      <c r="A23" s="28">
        <v>3236</v>
      </c>
      <c r="B23" s="12" t="s">
        <v>62</v>
      </c>
      <c r="C23" s="20">
        <v>6000</v>
      </c>
      <c r="D23" s="20">
        <v>6000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0">
        <v>6000</v>
      </c>
      <c r="N23" s="20">
        <v>6000</v>
      </c>
    </row>
    <row r="24" spans="1:14" ht="12.75">
      <c r="A24" s="29">
        <v>3237</v>
      </c>
      <c r="B24" s="12" t="s">
        <v>41</v>
      </c>
      <c r="C24" s="20">
        <v>3000</v>
      </c>
      <c r="D24" s="20">
        <v>3000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0">
        <v>3000</v>
      </c>
      <c r="N24" s="20">
        <v>3000</v>
      </c>
    </row>
    <row r="25" spans="1:14" ht="12.75">
      <c r="A25" s="28">
        <v>3238</v>
      </c>
      <c r="B25" s="12" t="s">
        <v>42</v>
      </c>
      <c r="C25" s="20">
        <v>11583</v>
      </c>
      <c r="D25" s="20">
        <v>11583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0">
        <v>11583</v>
      </c>
      <c r="N25" s="20">
        <v>11583</v>
      </c>
    </row>
    <row r="26" spans="1:14" ht="12.75">
      <c r="A26" s="28">
        <v>3239</v>
      </c>
      <c r="B26" s="12" t="s">
        <v>37</v>
      </c>
      <c r="C26" s="20">
        <v>10000</v>
      </c>
      <c r="D26" s="20">
        <v>10000</v>
      </c>
      <c r="E26" s="22">
        <v>0</v>
      </c>
      <c r="F26" s="22">
        <v>0</v>
      </c>
      <c r="G26" s="27">
        <v>0</v>
      </c>
      <c r="H26" s="27">
        <v>0</v>
      </c>
      <c r="I26" s="22">
        <v>0</v>
      </c>
      <c r="J26" s="22">
        <v>0</v>
      </c>
      <c r="K26" s="22">
        <v>0</v>
      </c>
      <c r="L26" s="22">
        <v>0</v>
      </c>
      <c r="M26" s="20">
        <v>10000</v>
      </c>
      <c r="N26" s="20">
        <v>10000</v>
      </c>
    </row>
    <row r="27" spans="1:14" ht="12.75">
      <c r="A27" s="11">
        <v>329</v>
      </c>
      <c r="B27" s="94" t="s">
        <v>14</v>
      </c>
      <c r="C27" s="21">
        <f>C28+C29+C30+C31</f>
        <v>13000</v>
      </c>
      <c r="D27" s="21">
        <f aca="true" t="shared" si="8" ref="D27:L27">D28+D29+D30+D31</f>
        <v>13000</v>
      </c>
      <c r="E27" s="21">
        <f t="shared" si="8"/>
        <v>0</v>
      </c>
      <c r="F27" s="21">
        <f t="shared" si="8"/>
        <v>0</v>
      </c>
      <c r="G27" s="21">
        <f t="shared" si="8"/>
        <v>0</v>
      </c>
      <c r="H27" s="21">
        <f t="shared" si="8"/>
        <v>0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>M28+M29+M30+M31</f>
        <v>13000</v>
      </c>
      <c r="N27" s="21">
        <f>N28+N29+N30+N31</f>
        <v>13000</v>
      </c>
    </row>
    <row r="28" spans="1:14" ht="12.75">
      <c r="A28" s="28">
        <v>3293</v>
      </c>
      <c r="B28" s="12" t="s">
        <v>45</v>
      </c>
      <c r="C28" s="20">
        <v>3000</v>
      </c>
      <c r="D28" s="20">
        <v>3000</v>
      </c>
      <c r="E28" s="20">
        <v>0</v>
      </c>
      <c r="F28" s="22">
        <v>0</v>
      </c>
      <c r="G28" s="22">
        <v>0</v>
      </c>
      <c r="H28" s="22">
        <v>0</v>
      </c>
      <c r="I28" s="20">
        <v>0</v>
      </c>
      <c r="J28" s="22">
        <v>0</v>
      </c>
      <c r="K28" s="22">
        <v>0</v>
      </c>
      <c r="L28" s="22">
        <v>0</v>
      </c>
      <c r="M28" s="20">
        <v>3000</v>
      </c>
      <c r="N28" s="20">
        <v>3000</v>
      </c>
    </row>
    <row r="29" spans="1:14" ht="12.75">
      <c r="A29" s="28">
        <v>3294</v>
      </c>
      <c r="B29" s="12" t="s">
        <v>46</v>
      </c>
      <c r="C29" s="20">
        <v>1500</v>
      </c>
      <c r="D29" s="20">
        <v>1500</v>
      </c>
      <c r="E29" s="20">
        <v>0</v>
      </c>
      <c r="F29" s="22">
        <v>0</v>
      </c>
      <c r="G29" s="22">
        <v>0</v>
      </c>
      <c r="H29" s="22">
        <v>0</v>
      </c>
      <c r="I29" s="20">
        <v>0</v>
      </c>
      <c r="J29" s="22">
        <v>0</v>
      </c>
      <c r="K29" s="22">
        <v>0</v>
      </c>
      <c r="L29" s="22">
        <v>0</v>
      </c>
      <c r="M29" s="20">
        <v>1500</v>
      </c>
      <c r="N29" s="20">
        <v>1500</v>
      </c>
    </row>
    <row r="30" spans="1:14" ht="12.75">
      <c r="A30" s="28">
        <v>3295</v>
      </c>
      <c r="B30" s="12" t="s">
        <v>47</v>
      </c>
      <c r="C30" s="20">
        <v>1500</v>
      </c>
      <c r="D30" s="20">
        <v>1500</v>
      </c>
      <c r="E30" s="20">
        <v>0</v>
      </c>
      <c r="F30" s="22">
        <v>0</v>
      </c>
      <c r="G30" s="22">
        <v>0</v>
      </c>
      <c r="H30" s="22">
        <v>0</v>
      </c>
      <c r="I30" s="20">
        <v>0</v>
      </c>
      <c r="J30" s="22">
        <v>0</v>
      </c>
      <c r="K30" s="22">
        <v>0</v>
      </c>
      <c r="L30" s="22">
        <v>0</v>
      </c>
      <c r="M30" s="20">
        <v>1500</v>
      </c>
      <c r="N30" s="20">
        <v>1500</v>
      </c>
    </row>
    <row r="31" spans="1:14" ht="12.75">
      <c r="A31" s="28">
        <v>3299</v>
      </c>
      <c r="B31" s="12" t="s">
        <v>14</v>
      </c>
      <c r="C31" s="20">
        <v>7000</v>
      </c>
      <c r="D31" s="20">
        <v>7000</v>
      </c>
      <c r="E31" s="20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0">
        <v>7000</v>
      </c>
      <c r="N31" s="20">
        <v>7000</v>
      </c>
    </row>
    <row r="32" spans="1:14" s="3" customFormat="1" ht="12.75">
      <c r="A32" s="11">
        <v>34</v>
      </c>
      <c r="B32" s="15" t="s">
        <v>15</v>
      </c>
      <c r="C32" s="21">
        <f>C33</f>
        <v>6100</v>
      </c>
      <c r="D32" s="21">
        <f aca="true" t="shared" si="9" ref="D32:L32">D33</f>
        <v>6100</v>
      </c>
      <c r="E32" s="21">
        <f t="shared" si="9"/>
        <v>0</v>
      </c>
      <c r="F32" s="21">
        <f t="shared" si="9"/>
        <v>0</v>
      </c>
      <c r="G32" s="21">
        <f t="shared" si="9"/>
        <v>0</v>
      </c>
      <c r="H32" s="21">
        <f t="shared" si="9"/>
        <v>0</v>
      </c>
      <c r="I32" s="21">
        <f t="shared" si="9"/>
        <v>0</v>
      </c>
      <c r="J32" s="21">
        <f t="shared" si="9"/>
        <v>0</v>
      </c>
      <c r="K32" s="21">
        <f t="shared" si="9"/>
        <v>0</v>
      </c>
      <c r="L32" s="21">
        <f t="shared" si="9"/>
        <v>0</v>
      </c>
      <c r="M32" s="21">
        <f>M33</f>
        <v>6100</v>
      </c>
      <c r="N32" s="21">
        <f>N33</f>
        <v>6100</v>
      </c>
    </row>
    <row r="33" spans="1:14" s="3" customFormat="1" ht="12.75">
      <c r="A33" s="11">
        <v>343</v>
      </c>
      <c r="B33" s="15" t="s">
        <v>16</v>
      </c>
      <c r="C33" s="21">
        <f>C34+C35</f>
        <v>6100</v>
      </c>
      <c r="D33" s="21">
        <f aca="true" t="shared" si="10" ref="D33:L33">D34+D35</f>
        <v>6100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t="shared" si="10"/>
        <v>0</v>
      </c>
      <c r="K33" s="21">
        <f t="shared" si="10"/>
        <v>0</v>
      </c>
      <c r="L33" s="21">
        <f t="shared" si="10"/>
        <v>0</v>
      </c>
      <c r="M33" s="21">
        <f>M34+M35</f>
        <v>6100</v>
      </c>
      <c r="N33" s="21">
        <f>N34+N35</f>
        <v>6100</v>
      </c>
    </row>
    <row r="34" spans="1:14" s="3" customFormat="1" ht="12.75">
      <c r="A34" s="28">
        <v>3431</v>
      </c>
      <c r="B34" s="12" t="s">
        <v>48</v>
      </c>
      <c r="C34" s="20">
        <v>6000</v>
      </c>
      <c r="D34" s="20">
        <v>6000</v>
      </c>
      <c r="E34" s="20">
        <v>0</v>
      </c>
      <c r="F34" s="22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6000</v>
      </c>
      <c r="N34" s="20">
        <v>6000</v>
      </c>
    </row>
    <row r="35" spans="1:14" ht="12.75">
      <c r="A35" s="28">
        <v>3433</v>
      </c>
      <c r="B35" s="12" t="s">
        <v>49</v>
      </c>
      <c r="C35" s="20">
        <v>100</v>
      </c>
      <c r="D35" s="20">
        <v>100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0">
        <v>100</v>
      </c>
      <c r="N35" s="20">
        <v>100</v>
      </c>
    </row>
    <row r="36" spans="1:14" ht="25.5" customHeight="1">
      <c r="A36" s="96" t="s">
        <v>97</v>
      </c>
      <c r="B36" s="101" t="s">
        <v>98</v>
      </c>
      <c r="C36" s="97">
        <f>C37</f>
        <v>34281.09</v>
      </c>
      <c r="D36" s="97">
        <f aca="true" t="shared" si="11" ref="D36:L36">D37</f>
        <v>34281.09</v>
      </c>
      <c r="E36" s="97">
        <f t="shared" si="11"/>
        <v>0</v>
      </c>
      <c r="F36" s="97">
        <f t="shared" si="11"/>
        <v>0</v>
      </c>
      <c r="G36" s="97">
        <f t="shared" si="11"/>
        <v>0</v>
      </c>
      <c r="H36" s="97">
        <f t="shared" si="11"/>
        <v>0</v>
      </c>
      <c r="I36" s="97">
        <f t="shared" si="11"/>
        <v>0</v>
      </c>
      <c r="J36" s="97">
        <f t="shared" si="11"/>
        <v>0</v>
      </c>
      <c r="K36" s="97">
        <f t="shared" si="11"/>
        <v>0</v>
      </c>
      <c r="L36" s="97">
        <f t="shared" si="11"/>
        <v>0</v>
      </c>
      <c r="M36" s="97">
        <f>M37</f>
        <v>34281.09</v>
      </c>
      <c r="N36" s="97">
        <f>N37</f>
        <v>34281.09</v>
      </c>
    </row>
    <row r="37" spans="1:14" s="32" customFormat="1" ht="12.75">
      <c r="A37" s="33">
        <v>3</v>
      </c>
      <c r="B37" s="34" t="s">
        <v>6</v>
      </c>
      <c r="C37" s="35">
        <f>C38</f>
        <v>34281.09</v>
      </c>
      <c r="D37" s="35">
        <f aca="true" t="shared" si="12" ref="D37:L37">D38</f>
        <v>34281.09</v>
      </c>
      <c r="E37" s="35">
        <f t="shared" si="12"/>
        <v>0</v>
      </c>
      <c r="F37" s="35">
        <f t="shared" si="12"/>
        <v>0</v>
      </c>
      <c r="G37" s="35">
        <f t="shared" si="12"/>
        <v>0</v>
      </c>
      <c r="H37" s="35">
        <f t="shared" si="12"/>
        <v>0</v>
      </c>
      <c r="I37" s="35">
        <f t="shared" si="12"/>
        <v>0</v>
      </c>
      <c r="J37" s="35">
        <f t="shared" si="12"/>
        <v>0</v>
      </c>
      <c r="K37" s="35">
        <f t="shared" si="12"/>
        <v>0</v>
      </c>
      <c r="L37" s="35">
        <f t="shared" si="12"/>
        <v>0</v>
      </c>
      <c r="M37" s="35">
        <f>M38</f>
        <v>34281.09</v>
      </c>
      <c r="N37" s="35">
        <f>N38</f>
        <v>34281.09</v>
      </c>
    </row>
    <row r="38" spans="1:14" ht="12.75">
      <c r="A38" s="11">
        <v>32</v>
      </c>
      <c r="B38" s="15" t="s">
        <v>10</v>
      </c>
      <c r="C38" s="21">
        <f>C39+C41</f>
        <v>34281.09</v>
      </c>
      <c r="D38" s="21">
        <f aca="true" t="shared" si="13" ref="D38:K38">D39+D41</f>
        <v>34281.09</v>
      </c>
      <c r="E38" s="21">
        <f t="shared" si="13"/>
        <v>0</v>
      </c>
      <c r="F38" s="21">
        <f t="shared" si="13"/>
        <v>0</v>
      </c>
      <c r="G38" s="21">
        <f t="shared" si="13"/>
        <v>0</v>
      </c>
      <c r="H38" s="21">
        <f>H39+H41</f>
        <v>0</v>
      </c>
      <c r="I38" s="21">
        <f t="shared" si="13"/>
        <v>0</v>
      </c>
      <c r="J38" s="21">
        <f t="shared" si="13"/>
        <v>0</v>
      </c>
      <c r="K38" s="21">
        <f t="shared" si="13"/>
        <v>0</v>
      </c>
      <c r="L38" s="21">
        <f>L39+L41</f>
        <v>0</v>
      </c>
      <c r="M38" s="21">
        <f>M39+M41</f>
        <v>34281.09</v>
      </c>
      <c r="N38" s="21">
        <f>N39+N41</f>
        <v>34281.09</v>
      </c>
    </row>
    <row r="39" spans="1:14" ht="12.75">
      <c r="A39" s="33">
        <v>322</v>
      </c>
      <c r="B39" s="15" t="s">
        <v>12</v>
      </c>
      <c r="C39" s="21">
        <f>C40</f>
        <v>16000</v>
      </c>
      <c r="D39" s="21">
        <f aca="true" t="shared" si="14" ref="D39:K39">D40</f>
        <v>16000</v>
      </c>
      <c r="E39" s="21">
        <f t="shared" si="14"/>
        <v>0</v>
      </c>
      <c r="F39" s="21">
        <f t="shared" si="14"/>
        <v>0</v>
      </c>
      <c r="G39" s="21">
        <f t="shared" si="14"/>
        <v>0</v>
      </c>
      <c r="H39" s="21">
        <f t="shared" si="14"/>
        <v>0</v>
      </c>
      <c r="I39" s="21">
        <f t="shared" si="14"/>
        <v>0</v>
      </c>
      <c r="J39" s="21">
        <f t="shared" si="14"/>
        <v>0</v>
      </c>
      <c r="K39" s="21">
        <f t="shared" si="14"/>
        <v>0</v>
      </c>
      <c r="L39" s="21">
        <f>L40</f>
        <v>0</v>
      </c>
      <c r="M39" s="21">
        <f>M40</f>
        <v>16000</v>
      </c>
      <c r="N39" s="21">
        <f>N40</f>
        <v>16000</v>
      </c>
    </row>
    <row r="40" spans="1:14" ht="12.75">
      <c r="A40" s="28">
        <v>3224</v>
      </c>
      <c r="B40" s="12" t="s">
        <v>34</v>
      </c>
      <c r="C40" s="20">
        <v>16000</v>
      </c>
      <c r="D40" s="20">
        <v>16000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0">
        <v>16000</v>
      </c>
      <c r="N40" s="20">
        <v>16000</v>
      </c>
    </row>
    <row r="41" spans="1:14" ht="12.75">
      <c r="A41" s="11">
        <v>323</v>
      </c>
      <c r="B41" s="15" t="s">
        <v>13</v>
      </c>
      <c r="C41" s="21">
        <f>C42+C43</f>
        <v>18281.09</v>
      </c>
      <c r="D41" s="21">
        <f aca="true" t="shared" si="15" ref="D41:K41">D42+D43</f>
        <v>18281.09</v>
      </c>
      <c r="E41" s="21">
        <f t="shared" si="15"/>
        <v>0</v>
      </c>
      <c r="F41" s="21">
        <v>0</v>
      </c>
      <c r="G41" s="21">
        <f t="shared" si="15"/>
        <v>0</v>
      </c>
      <c r="H41" s="21">
        <f>H42+H43</f>
        <v>0</v>
      </c>
      <c r="I41" s="21">
        <f t="shared" si="15"/>
        <v>0</v>
      </c>
      <c r="J41" s="21">
        <f t="shared" si="15"/>
        <v>0</v>
      </c>
      <c r="K41" s="21">
        <f t="shared" si="15"/>
        <v>0</v>
      </c>
      <c r="L41" s="21">
        <f>L42+L43</f>
        <v>0</v>
      </c>
      <c r="M41" s="21">
        <f>M42+M43</f>
        <v>18281.09</v>
      </c>
      <c r="N41" s="21">
        <f>N42+N43</f>
        <v>18281.09</v>
      </c>
    </row>
    <row r="42" spans="1:14" ht="12.75">
      <c r="A42" s="28">
        <v>3232</v>
      </c>
      <c r="B42" s="12" t="s">
        <v>39</v>
      </c>
      <c r="C42" s="20">
        <v>17781.09</v>
      </c>
      <c r="D42" s="20">
        <v>17781.09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0">
        <v>17781.09</v>
      </c>
      <c r="N42" s="20">
        <v>17781.09</v>
      </c>
    </row>
    <row r="43" spans="1:14" ht="12.75">
      <c r="A43" s="29">
        <v>3237</v>
      </c>
      <c r="B43" s="12" t="s">
        <v>41</v>
      </c>
      <c r="C43" s="20">
        <v>500</v>
      </c>
      <c r="D43" s="20">
        <v>500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0">
        <v>500</v>
      </c>
      <c r="N43" s="20">
        <v>500</v>
      </c>
    </row>
    <row r="44" spans="1:14" ht="12.75">
      <c r="A44" s="106" t="s">
        <v>101</v>
      </c>
      <c r="B44" s="107" t="s">
        <v>103</v>
      </c>
      <c r="C44" s="110">
        <f>C45+C60+C66</f>
        <v>0</v>
      </c>
      <c r="D44" s="110">
        <f aca="true" t="shared" si="16" ref="D44:L44">D45+D60+D66</f>
        <v>0</v>
      </c>
      <c r="E44" s="110">
        <f t="shared" si="16"/>
        <v>0</v>
      </c>
      <c r="F44" s="110">
        <f t="shared" si="16"/>
        <v>0</v>
      </c>
      <c r="G44" s="110">
        <f t="shared" si="16"/>
        <v>0</v>
      </c>
      <c r="H44" s="110">
        <f t="shared" si="16"/>
        <v>0</v>
      </c>
      <c r="I44" s="110">
        <f t="shared" si="16"/>
        <v>0</v>
      </c>
      <c r="J44" s="110">
        <f t="shared" si="16"/>
        <v>0</v>
      </c>
      <c r="K44" s="110">
        <f t="shared" si="16"/>
        <v>0</v>
      </c>
      <c r="L44" s="110">
        <f t="shared" si="16"/>
        <v>0</v>
      </c>
      <c r="M44" s="110">
        <f>M45+M60+M66</f>
        <v>0</v>
      </c>
      <c r="N44" s="110">
        <f>N45+N60+N66</f>
        <v>0</v>
      </c>
    </row>
    <row r="45" spans="1:14" ht="24" customHeight="1">
      <c r="A45" s="95" t="s">
        <v>87</v>
      </c>
      <c r="B45" s="104" t="s">
        <v>102</v>
      </c>
      <c r="C45" s="98">
        <f>C46</f>
        <v>0</v>
      </c>
      <c r="D45" s="98">
        <f aca="true" t="shared" si="17" ref="D45:L45">D46</f>
        <v>0</v>
      </c>
      <c r="E45" s="98">
        <f t="shared" si="17"/>
        <v>0</v>
      </c>
      <c r="F45" s="98">
        <f t="shared" si="17"/>
        <v>0</v>
      </c>
      <c r="G45" s="98">
        <f t="shared" si="17"/>
        <v>0</v>
      </c>
      <c r="H45" s="98">
        <f t="shared" si="17"/>
        <v>0</v>
      </c>
      <c r="I45" s="98">
        <f t="shared" si="17"/>
        <v>0</v>
      </c>
      <c r="J45" s="98">
        <f t="shared" si="17"/>
        <v>0</v>
      </c>
      <c r="K45" s="98">
        <f t="shared" si="17"/>
        <v>0</v>
      </c>
      <c r="L45" s="98">
        <f t="shared" si="17"/>
        <v>0</v>
      </c>
      <c r="M45" s="98">
        <f>M46</f>
        <v>0</v>
      </c>
      <c r="N45" s="98">
        <f>N46</f>
        <v>0</v>
      </c>
    </row>
    <row r="46" spans="1:14" ht="24" customHeight="1">
      <c r="A46" s="96" t="s">
        <v>104</v>
      </c>
      <c r="B46" s="101" t="s">
        <v>105</v>
      </c>
      <c r="C46" s="97">
        <f>C48+C56</f>
        <v>0</v>
      </c>
      <c r="D46" s="97">
        <f aca="true" t="shared" si="18" ref="D46:L46">D48+D56</f>
        <v>0</v>
      </c>
      <c r="E46" s="97">
        <f t="shared" si="18"/>
        <v>0</v>
      </c>
      <c r="F46" s="97">
        <f t="shared" si="18"/>
        <v>0</v>
      </c>
      <c r="G46" s="97">
        <f t="shared" si="18"/>
        <v>0</v>
      </c>
      <c r="H46" s="97">
        <f t="shared" si="18"/>
        <v>0</v>
      </c>
      <c r="I46" s="97">
        <f t="shared" si="18"/>
        <v>0</v>
      </c>
      <c r="J46" s="97">
        <f t="shared" si="18"/>
        <v>0</v>
      </c>
      <c r="K46" s="97">
        <f t="shared" si="18"/>
        <v>0</v>
      </c>
      <c r="L46" s="97">
        <f t="shared" si="18"/>
        <v>0</v>
      </c>
      <c r="M46" s="97">
        <f>M48+M56</f>
        <v>0</v>
      </c>
      <c r="N46" s="97">
        <f>N48+N56</f>
        <v>0</v>
      </c>
    </row>
    <row r="47" spans="1:14" s="32" customFormat="1" ht="12.75">
      <c r="A47" s="33">
        <v>3</v>
      </c>
      <c r="B47" s="34" t="s">
        <v>6</v>
      </c>
      <c r="C47" s="35">
        <f>C48+C56</f>
        <v>0</v>
      </c>
      <c r="D47" s="35">
        <f aca="true" t="shared" si="19" ref="D47:L47">D48+D56</f>
        <v>0</v>
      </c>
      <c r="E47" s="35">
        <f t="shared" si="19"/>
        <v>0</v>
      </c>
      <c r="F47" s="35">
        <f t="shared" si="19"/>
        <v>0</v>
      </c>
      <c r="G47" s="35">
        <f t="shared" si="19"/>
        <v>0</v>
      </c>
      <c r="H47" s="35">
        <f t="shared" si="19"/>
        <v>0</v>
      </c>
      <c r="I47" s="35">
        <f t="shared" si="19"/>
        <v>0</v>
      </c>
      <c r="J47" s="35">
        <f t="shared" si="19"/>
        <v>0</v>
      </c>
      <c r="K47" s="35">
        <f t="shared" si="19"/>
        <v>0</v>
      </c>
      <c r="L47" s="35">
        <f t="shared" si="19"/>
        <v>0</v>
      </c>
      <c r="M47" s="35">
        <f>M48+M56</f>
        <v>0</v>
      </c>
      <c r="N47" s="35">
        <f>N48+N56</f>
        <v>0</v>
      </c>
    </row>
    <row r="48" spans="1:14" ht="12.75">
      <c r="A48" s="11">
        <v>31</v>
      </c>
      <c r="B48" s="15" t="s">
        <v>7</v>
      </c>
      <c r="C48" s="21">
        <f>C49+C51+C53</f>
        <v>0</v>
      </c>
      <c r="D48" s="21">
        <f>D49+D51+D53</f>
        <v>0</v>
      </c>
      <c r="E48" s="21">
        <f aca="true" t="shared" si="20" ref="E48:K48">E49+E51+E53</f>
        <v>0</v>
      </c>
      <c r="F48" s="21">
        <f t="shared" si="20"/>
        <v>0</v>
      </c>
      <c r="G48" s="21">
        <f t="shared" si="20"/>
        <v>0</v>
      </c>
      <c r="H48" s="21">
        <f t="shared" si="20"/>
        <v>0</v>
      </c>
      <c r="I48" s="21">
        <f t="shared" si="20"/>
        <v>0</v>
      </c>
      <c r="J48" s="21">
        <f t="shared" si="20"/>
        <v>0</v>
      </c>
      <c r="K48" s="21">
        <f t="shared" si="20"/>
        <v>0</v>
      </c>
      <c r="L48" s="21">
        <f>L49+L51+L53</f>
        <v>0</v>
      </c>
      <c r="M48" s="21">
        <f>M49+M51+M53</f>
        <v>0</v>
      </c>
      <c r="N48" s="21">
        <f>N49+N51+N53</f>
        <v>0</v>
      </c>
    </row>
    <row r="49" spans="1:14" ht="12.75">
      <c r="A49" s="11">
        <v>311</v>
      </c>
      <c r="B49" s="15" t="s">
        <v>53</v>
      </c>
      <c r="C49" s="21">
        <f>C50</f>
        <v>0</v>
      </c>
      <c r="D49" s="21">
        <f>D50</f>
        <v>0</v>
      </c>
      <c r="E49" s="21">
        <f aca="true" t="shared" si="21" ref="E49:L49">E50</f>
        <v>0</v>
      </c>
      <c r="F49" s="21">
        <f t="shared" si="21"/>
        <v>0</v>
      </c>
      <c r="G49" s="21">
        <f t="shared" si="21"/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21">
        <f t="shared" si="21"/>
        <v>0</v>
      </c>
      <c r="L49" s="21">
        <f t="shared" si="21"/>
        <v>0</v>
      </c>
      <c r="M49" s="21">
        <f>M50</f>
        <v>0</v>
      </c>
      <c r="N49" s="21">
        <f>N50</f>
        <v>0</v>
      </c>
    </row>
    <row r="50" spans="1:14" ht="12.75">
      <c r="A50" s="16">
        <v>3111</v>
      </c>
      <c r="B50" s="12" t="s">
        <v>25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</row>
    <row r="51" spans="1:14" ht="12.75">
      <c r="A51" s="11">
        <v>312</v>
      </c>
      <c r="B51" s="15" t="s">
        <v>8</v>
      </c>
      <c r="C51" s="21">
        <f>C52</f>
        <v>0</v>
      </c>
      <c r="D51" s="21">
        <f>D52</f>
        <v>0</v>
      </c>
      <c r="E51" s="21">
        <f aca="true" t="shared" si="22" ref="E51:L51">E52</f>
        <v>0</v>
      </c>
      <c r="F51" s="21">
        <f t="shared" si="22"/>
        <v>0</v>
      </c>
      <c r="G51" s="21">
        <f t="shared" si="22"/>
        <v>0</v>
      </c>
      <c r="H51" s="21">
        <f t="shared" si="22"/>
        <v>0</v>
      </c>
      <c r="I51" s="21">
        <f t="shared" si="22"/>
        <v>0</v>
      </c>
      <c r="J51" s="21">
        <f t="shared" si="22"/>
        <v>0</v>
      </c>
      <c r="K51" s="21">
        <f t="shared" si="22"/>
        <v>0</v>
      </c>
      <c r="L51" s="21">
        <f t="shared" si="22"/>
        <v>0</v>
      </c>
      <c r="M51" s="21">
        <f>M52</f>
        <v>0</v>
      </c>
      <c r="N51" s="21">
        <f>N52</f>
        <v>0</v>
      </c>
    </row>
    <row r="52" spans="1:14" ht="12.75">
      <c r="A52" s="16">
        <v>3121</v>
      </c>
      <c r="B52" s="12" t="s">
        <v>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</row>
    <row r="53" spans="1:14" ht="12.75">
      <c r="A53" s="11">
        <v>313</v>
      </c>
      <c r="B53" s="15" t="s">
        <v>9</v>
      </c>
      <c r="C53" s="21">
        <f>C54+C55</f>
        <v>0</v>
      </c>
      <c r="D53" s="21">
        <f>D54+D55</f>
        <v>0</v>
      </c>
      <c r="E53" s="21">
        <f aca="true" t="shared" si="23" ref="E53:K53">E54+E55</f>
        <v>0</v>
      </c>
      <c r="F53" s="21">
        <f t="shared" si="23"/>
        <v>0</v>
      </c>
      <c r="G53" s="21">
        <f t="shared" si="23"/>
        <v>0</v>
      </c>
      <c r="H53" s="21">
        <f t="shared" si="23"/>
        <v>0</v>
      </c>
      <c r="I53" s="21">
        <f t="shared" si="23"/>
        <v>0</v>
      </c>
      <c r="J53" s="21">
        <f t="shared" si="23"/>
        <v>0</v>
      </c>
      <c r="K53" s="21">
        <f t="shared" si="23"/>
        <v>0</v>
      </c>
      <c r="L53" s="21">
        <f>L54+L55</f>
        <v>0</v>
      </c>
      <c r="M53" s="21">
        <f>M54+M55</f>
        <v>0</v>
      </c>
      <c r="N53" s="21">
        <f>N54+N55</f>
        <v>0</v>
      </c>
    </row>
    <row r="54" spans="1:14" ht="12.75">
      <c r="A54" s="16">
        <v>3132</v>
      </c>
      <c r="B54" s="12" t="s">
        <v>28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</row>
    <row r="55" spans="1:14" ht="12.75" customHeight="1">
      <c r="A55" s="16">
        <v>3133</v>
      </c>
      <c r="B55" s="12" t="s">
        <v>29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1:14" ht="12.75">
      <c r="A56" s="11">
        <v>32</v>
      </c>
      <c r="B56" s="15" t="s">
        <v>10</v>
      </c>
      <c r="C56" s="21">
        <f>C57</f>
        <v>0</v>
      </c>
      <c r="D56" s="21">
        <f>D57</f>
        <v>0</v>
      </c>
      <c r="E56" s="21">
        <f aca="true" t="shared" si="24" ref="E56:L56">E57</f>
        <v>0</v>
      </c>
      <c r="F56" s="21">
        <f t="shared" si="24"/>
        <v>0</v>
      </c>
      <c r="G56" s="21">
        <f t="shared" si="24"/>
        <v>0</v>
      </c>
      <c r="H56" s="21">
        <f t="shared" si="24"/>
        <v>0</v>
      </c>
      <c r="I56" s="21">
        <f t="shared" si="24"/>
        <v>0</v>
      </c>
      <c r="J56" s="21">
        <f t="shared" si="24"/>
        <v>0</v>
      </c>
      <c r="K56" s="21">
        <f t="shared" si="24"/>
        <v>0</v>
      </c>
      <c r="L56" s="21">
        <f t="shared" si="24"/>
        <v>0</v>
      </c>
      <c r="M56" s="21">
        <f>M57</f>
        <v>0</v>
      </c>
      <c r="N56" s="21">
        <f>N57</f>
        <v>0</v>
      </c>
    </row>
    <row r="57" spans="1:14" ht="12.75">
      <c r="A57" s="11">
        <v>321</v>
      </c>
      <c r="B57" s="15" t="s">
        <v>11</v>
      </c>
      <c r="C57" s="21">
        <f>C58+C59</f>
        <v>0</v>
      </c>
      <c r="D57" s="21">
        <f>D58+D59</f>
        <v>0</v>
      </c>
      <c r="E57" s="21">
        <f aca="true" t="shared" si="25" ref="E57:K57">E58+E59</f>
        <v>0</v>
      </c>
      <c r="F57" s="21">
        <f t="shared" si="25"/>
        <v>0</v>
      </c>
      <c r="G57" s="21">
        <f t="shared" si="25"/>
        <v>0</v>
      </c>
      <c r="H57" s="21">
        <f t="shared" si="25"/>
        <v>0</v>
      </c>
      <c r="I57" s="21">
        <f t="shared" si="25"/>
        <v>0</v>
      </c>
      <c r="J57" s="21">
        <f t="shared" si="25"/>
        <v>0</v>
      </c>
      <c r="K57" s="21">
        <f t="shared" si="25"/>
        <v>0</v>
      </c>
      <c r="L57" s="21">
        <f>L58+L59</f>
        <v>0</v>
      </c>
      <c r="M57" s="21">
        <f>M58+M59</f>
        <v>0</v>
      </c>
      <c r="N57" s="21">
        <f>N58+N59</f>
        <v>0</v>
      </c>
    </row>
    <row r="58" spans="1:14" ht="12.75">
      <c r="A58" s="16">
        <v>3211</v>
      </c>
      <c r="B58" s="12" t="s">
        <v>30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ht="12.75" customHeight="1">
      <c r="A59" s="18">
        <v>3212</v>
      </c>
      <c r="B59" s="19" t="s">
        <v>60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ht="20.25" customHeight="1">
      <c r="A60" s="95" t="s">
        <v>106</v>
      </c>
      <c r="B60" s="104" t="s">
        <v>107</v>
      </c>
      <c r="C60" s="98">
        <f>C61</f>
        <v>0</v>
      </c>
      <c r="D60" s="98">
        <f aca="true" t="shared" si="26" ref="D60:L64">D61</f>
        <v>0</v>
      </c>
      <c r="E60" s="98">
        <f t="shared" si="26"/>
        <v>0</v>
      </c>
      <c r="F60" s="98">
        <f t="shared" si="26"/>
        <v>0</v>
      </c>
      <c r="G60" s="98">
        <f t="shared" si="26"/>
        <v>0</v>
      </c>
      <c r="H60" s="98">
        <f t="shared" si="26"/>
        <v>0</v>
      </c>
      <c r="I60" s="98">
        <f t="shared" si="26"/>
        <v>0</v>
      </c>
      <c r="J60" s="98">
        <f t="shared" si="26"/>
        <v>0</v>
      </c>
      <c r="K60" s="98">
        <f t="shared" si="26"/>
        <v>0</v>
      </c>
      <c r="L60" s="98">
        <f t="shared" si="26"/>
        <v>0</v>
      </c>
      <c r="M60" s="98">
        <f>M61</f>
        <v>0</v>
      </c>
      <c r="N60" s="98">
        <f>N61</f>
        <v>0</v>
      </c>
    </row>
    <row r="61" spans="1:14" ht="24.75" customHeight="1">
      <c r="A61" s="96" t="s">
        <v>108</v>
      </c>
      <c r="B61" s="101" t="s">
        <v>109</v>
      </c>
      <c r="C61" s="97">
        <f>C62</f>
        <v>0</v>
      </c>
      <c r="D61" s="97">
        <f t="shared" si="26"/>
        <v>0</v>
      </c>
      <c r="E61" s="97">
        <f t="shared" si="26"/>
        <v>0</v>
      </c>
      <c r="F61" s="97">
        <f t="shared" si="26"/>
        <v>0</v>
      </c>
      <c r="G61" s="97">
        <f t="shared" si="26"/>
        <v>0</v>
      </c>
      <c r="H61" s="97">
        <f t="shared" si="26"/>
        <v>0</v>
      </c>
      <c r="I61" s="97">
        <f t="shared" si="26"/>
        <v>0</v>
      </c>
      <c r="J61" s="97">
        <f t="shared" si="26"/>
        <v>0</v>
      </c>
      <c r="K61" s="97">
        <f t="shared" si="26"/>
        <v>0</v>
      </c>
      <c r="L61" s="97">
        <f t="shared" si="26"/>
        <v>0</v>
      </c>
      <c r="M61" s="97">
        <f>M62</f>
        <v>0</v>
      </c>
      <c r="N61" s="97">
        <f>N62</f>
        <v>0</v>
      </c>
    </row>
    <row r="62" spans="1:14" s="3" customFormat="1" ht="12.75" customHeight="1">
      <c r="A62" s="11">
        <v>4</v>
      </c>
      <c r="B62" s="94" t="s">
        <v>18</v>
      </c>
      <c r="C62" s="21">
        <f>C63</f>
        <v>0</v>
      </c>
      <c r="D62" s="21">
        <f t="shared" si="26"/>
        <v>0</v>
      </c>
      <c r="E62" s="21">
        <f t="shared" si="26"/>
        <v>0</v>
      </c>
      <c r="F62" s="21">
        <f t="shared" si="26"/>
        <v>0</v>
      </c>
      <c r="G62" s="21">
        <f t="shared" si="26"/>
        <v>0</v>
      </c>
      <c r="H62" s="21">
        <f t="shared" si="26"/>
        <v>0</v>
      </c>
      <c r="I62" s="21">
        <f t="shared" si="26"/>
        <v>0</v>
      </c>
      <c r="J62" s="21">
        <f t="shared" si="26"/>
        <v>0</v>
      </c>
      <c r="K62" s="21">
        <f t="shared" si="26"/>
        <v>0</v>
      </c>
      <c r="L62" s="21">
        <f t="shared" si="26"/>
        <v>0</v>
      </c>
      <c r="M62" s="21">
        <f>M63</f>
        <v>0</v>
      </c>
      <c r="N62" s="21">
        <f>N63</f>
        <v>0</v>
      </c>
    </row>
    <row r="63" spans="1:14" s="3" customFormat="1" ht="12.75" customHeight="1">
      <c r="A63" s="11">
        <v>42</v>
      </c>
      <c r="B63" s="15" t="s">
        <v>54</v>
      </c>
      <c r="C63" s="21">
        <f>C64</f>
        <v>0</v>
      </c>
      <c r="D63" s="21">
        <f t="shared" si="26"/>
        <v>0</v>
      </c>
      <c r="E63" s="21">
        <f t="shared" si="26"/>
        <v>0</v>
      </c>
      <c r="F63" s="21">
        <f t="shared" si="26"/>
        <v>0</v>
      </c>
      <c r="G63" s="21">
        <f t="shared" si="26"/>
        <v>0</v>
      </c>
      <c r="H63" s="21">
        <f t="shared" si="26"/>
        <v>0</v>
      </c>
      <c r="I63" s="21">
        <f t="shared" si="26"/>
        <v>0</v>
      </c>
      <c r="J63" s="21">
        <f t="shared" si="26"/>
        <v>0</v>
      </c>
      <c r="K63" s="21">
        <f t="shared" si="26"/>
        <v>0</v>
      </c>
      <c r="L63" s="21">
        <f t="shared" si="26"/>
        <v>0</v>
      </c>
      <c r="M63" s="21">
        <f>M64</f>
        <v>0</v>
      </c>
      <c r="N63" s="21">
        <f>N64</f>
        <v>0</v>
      </c>
    </row>
    <row r="64" spans="1:14" s="3" customFormat="1" ht="12.75">
      <c r="A64" s="11">
        <v>422</v>
      </c>
      <c r="B64" s="15" t="s">
        <v>17</v>
      </c>
      <c r="C64" s="21">
        <f>C65</f>
        <v>0</v>
      </c>
      <c r="D64" s="21">
        <f t="shared" si="26"/>
        <v>0</v>
      </c>
      <c r="E64" s="21">
        <f t="shared" si="26"/>
        <v>0</v>
      </c>
      <c r="F64" s="21">
        <f t="shared" si="26"/>
        <v>0</v>
      </c>
      <c r="G64" s="21">
        <f t="shared" si="26"/>
        <v>0</v>
      </c>
      <c r="H64" s="21">
        <f t="shared" si="26"/>
        <v>0</v>
      </c>
      <c r="I64" s="21">
        <f t="shared" si="26"/>
        <v>0</v>
      </c>
      <c r="J64" s="21">
        <f t="shared" si="26"/>
        <v>0</v>
      </c>
      <c r="K64" s="21">
        <f t="shared" si="26"/>
        <v>0</v>
      </c>
      <c r="L64" s="21">
        <f t="shared" si="26"/>
        <v>0</v>
      </c>
      <c r="M64" s="21">
        <f>M65</f>
        <v>0</v>
      </c>
      <c r="N64" s="21">
        <f>N65</f>
        <v>0</v>
      </c>
    </row>
    <row r="65" spans="1:14" s="3" customFormat="1" ht="12.75">
      <c r="A65" s="28">
        <v>4221</v>
      </c>
      <c r="B65" s="12" t="s">
        <v>51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</row>
    <row r="66" spans="1:14" s="3" customFormat="1" ht="25.5" customHeight="1">
      <c r="A66" s="95" t="s">
        <v>111</v>
      </c>
      <c r="B66" s="100" t="s">
        <v>110</v>
      </c>
      <c r="C66" s="98">
        <f>C67</f>
        <v>0</v>
      </c>
      <c r="D66" s="98">
        <f aca="true" t="shared" si="27" ref="D66:L66">D67</f>
        <v>0</v>
      </c>
      <c r="E66" s="98">
        <f t="shared" si="27"/>
        <v>0</v>
      </c>
      <c r="F66" s="98">
        <f t="shared" si="27"/>
        <v>0</v>
      </c>
      <c r="G66" s="98">
        <f t="shared" si="27"/>
        <v>0</v>
      </c>
      <c r="H66" s="98">
        <f t="shared" si="27"/>
        <v>0</v>
      </c>
      <c r="I66" s="98">
        <f t="shared" si="27"/>
        <v>0</v>
      </c>
      <c r="J66" s="98">
        <f t="shared" si="27"/>
        <v>0</v>
      </c>
      <c r="K66" s="98">
        <f t="shared" si="27"/>
        <v>0</v>
      </c>
      <c r="L66" s="98">
        <f t="shared" si="27"/>
        <v>0</v>
      </c>
      <c r="M66" s="98">
        <f>M67</f>
        <v>0</v>
      </c>
      <c r="N66" s="98">
        <f>N67</f>
        <v>0</v>
      </c>
    </row>
    <row r="67" spans="1:14" s="3" customFormat="1" ht="24.75" customHeight="1">
      <c r="A67" s="96" t="s">
        <v>89</v>
      </c>
      <c r="B67" s="101" t="s">
        <v>110</v>
      </c>
      <c r="C67" s="97">
        <f>C68</f>
        <v>0</v>
      </c>
      <c r="D67" s="97">
        <f aca="true" t="shared" si="28" ref="D67:L70">D68</f>
        <v>0</v>
      </c>
      <c r="E67" s="97">
        <f t="shared" si="28"/>
        <v>0</v>
      </c>
      <c r="F67" s="97">
        <f t="shared" si="28"/>
        <v>0</v>
      </c>
      <c r="G67" s="97">
        <f t="shared" si="28"/>
        <v>0</v>
      </c>
      <c r="H67" s="97">
        <f t="shared" si="28"/>
        <v>0</v>
      </c>
      <c r="I67" s="97">
        <f t="shared" si="28"/>
        <v>0</v>
      </c>
      <c r="J67" s="97">
        <f t="shared" si="28"/>
        <v>0</v>
      </c>
      <c r="K67" s="97">
        <f t="shared" si="28"/>
        <v>0</v>
      </c>
      <c r="L67" s="97">
        <f t="shared" si="28"/>
        <v>0</v>
      </c>
      <c r="M67" s="97">
        <f>M68</f>
        <v>0</v>
      </c>
      <c r="N67" s="97">
        <f>N68</f>
        <v>0</v>
      </c>
    </row>
    <row r="68" spans="1:14" ht="12.75">
      <c r="A68" s="11">
        <v>3</v>
      </c>
      <c r="B68" s="15" t="s">
        <v>6</v>
      </c>
      <c r="C68" s="21">
        <f>C69</f>
        <v>0</v>
      </c>
      <c r="D68" s="21">
        <f t="shared" si="28"/>
        <v>0</v>
      </c>
      <c r="E68" s="21">
        <f t="shared" si="28"/>
        <v>0</v>
      </c>
      <c r="F68" s="21">
        <f t="shared" si="28"/>
        <v>0</v>
      </c>
      <c r="G68" s="21">
        <f t="shared" si="28"/>
        <v>0</v>
      </c>
      <c r="H68" s="21">
        <f t="shared" si="28"/>
        <v>0</v>
      </c>
      <c r="I68" s="21">
        <f t="shared" si="28"/>
        <v>0</v>
      </c>
      <c r="J68" s="21">
        <f t="shared" si="28"/>
        <v>0</v>
      </c>
      <c r="K68" s="21">
        <f t="shared" si="28"/>
        <v>0</v>
      </c>
      <c r="L68" s="21">
        <f t="shared" si="28"/>
        <v>0</v>
      </c>
      <c r="M68" s="21">
        <f>M69</f>
        <v>0</v>
      </c>
      <c r="N68" s="21">
        <f>N69</f>
        <v>0</v>
      </c>
    </row>
    <row r="69" spans="1:14" ht="12.75">
      <c r="A69" s="11">
        <v>32</v>
      </c>
      <c r="B69" s="15" t="s">
        <v>10</v>
      </c>
      <c r="C69" s="21">
        <f>C70</f>
        <v>0</v>
      </c>
      <c r="D69" s="21">
        <f t="shared" si="28"/>
        <v>0</v>
      </c>
      <c r="E69" s="21">
        <f t="shared" si="28"/>
        <v>0</v>
      </c>
      <c r="F69" s="21">
        <f t="shared" si="28"/>
        <v>0</v>
      </c>
      <c r="G69" s="21">
        <f t="shared" si="28"/>
        <v>0</v>
      </c>
      <c r="H69" s="21">
        <f t="shared" si="28"/>
        <v>0</v>
      </c>
      <c r="I69" s="21">
        <f t="shared" si="28"/>
        <v>0</v>
      </c>
      <c r="J69" s="21">
        <f t="shared" si="28"/>
        <v>0</v>
      </c>
      <c r="K69" s="21">
        <f t="shared" si="28"/>
        <v>0</v>
      </c>
      <c r="L69" s="21">
        <f t="shared" si="28"/>
        <v>0</v>
      </c>
      <c r="M69" s="21">
        <f>M70</f>
        <v>0</v>
      </c>
      <c r="N69" s="21">
        <f>N70</f>
        <v>0</v>
      </c>
    </row>
    <row r="70" spans="1:14" ht="12.75">
      <c r="A70" s="11">
        <v>323</v>
      </c>
      <c r="B70" s="15" t="s">
        <v>13</v>
      </c>
      <c r="C70" s="21">
        <f>C71</f>
        <v>0</v>
      </c>
      <c r="D70" s="21">
        <f t="shared" si="28"/>
        <v>0</v>
      </c>
      <c r="E70" s="21">
        <f t="shared" si="28"/>
        <v>0</v>
      </c>
      <c r="F70" s="21">
        <f t="shared" si="28"/>
        <v>0</v>
      </c>
      <c r="G70" s="21">
        <f t="shared" si="28"/>
        <v>0</v>
      </c>
      <c r="H70" s="21">
        <f t="shared" si="28"/>
        <v>0</v>
      </c>
      <c r="I70" s="21">
        <f t="shared" si="28"/>
        <v>0</v>
      </c>
      <c r="J70" s="21">
        <f t="shared" si="28"/>
        <v>0</v>
      </c>
      <c r="K70" s="21">
        <f t="shared" si="28"/>
        <v>0</v>
      </c>
      <c r="L70" s="21">
        <f t="shared" si="28"/>
        <v>0</v>
      </c>
      <c r="M70" s="21">
        <f>M71</f>
        <v>0</v>
      </c>
      <c r="N70" s="21">
        <f>N71</f>
        <v>0</v>
      </c>
    </row>
    <row r="71" spans="1:14" ht="12.75">
      <c r="A71" s="28">
        <v>3232</v>
      </c>
      <c r="B71" s="12" t="s">
        <v>39</v>
      </c>
      <c r="C71" s="20">
        <v>0</v>
      </c>
      <c r="D71" s="25">
        <v>0</v>
      </c>
      <c r="E71" s="20">
        <v>0</v>
      </c>
      <c r="F71" s="22">
        <v>0</v>
      </c>
      <c r="G71" s="22">
        <v>0</v>
      </c>
      <c r="H71" s="22">
        <v>0</v>
      </c>
      <c r="I71" s="20">
        <v>0</v>
      </c>
      <c r="J71" s="22">
        <v>0</v>
      </c>
      <c r="K71" s="22">
        <v>0</v>
      </c>
      <c r="L71" s="22">
        <v>0</v>
      </c>
      <c r="M71" s="20">
        <v>0</v>
      </c>
      <c r="N71" s="20">
        <v>0</v>
      </c>
    </row>
    <row r="72" spans="1:14" ht="12.75">
      <c r="A72" s="106" t="s">
        <v>101</v>
      </c>
      <c r="B72" s="107" t="s">
        <v>112</v>
      </c>
      <c r="C72" s="110">
        <f>C73</f>
        <v>3510600</v>
      </c>
      <c r="D72" s="110">
        <f aca="true" t="shared" si="29" ref="D72:L72">D73</f>
        <v>0</v>
      </c>
      <c r="E72" s="110">
        <f t="shared" si="29"/>
        <v>3314500</v>
      </c>
      <c r="F72" s="110">
        <f t="shared" si="29"/>
        <v>0</v>
      </c>
      <c r="G72" s="110">
        <f t="shared" si="29"/>
        <v>87100</v>
      </c>
      <c r="H72" s="110">
        <f t="shared" si="29"/>
        <v>0</v>
      </c>
      <c r="I72" s="110">
        <f t="shared" si="29"/>
        <v>109000</v>
      </c>
      <c r="J72" s="110">
        <f t="shared" si="29"/>
        <v>0</v>
      </c>
      <c r="K72" s="110">
        <f t="shared" si="29"/>
        <v>0</v>
      </c>
      <c r="L72" s="110">
        <f t="shared" si="29"/>
        <v>0</v>
      </c>
      <c r="M72" s="110">
        <f>M73</f>
        <v>3510600</v>
      </c>
      <c r="N72" s="110">
        <f>N73</f>
        <v>3510600</v>
      </c>
    </row>
    <row r="73" spans="1:14" ht="24" customHeight="1">
      <c r="A73" s="95" t="s">
        <v>87</v>
      </c>
      <c r="B73" s="104" t="s">
        <v>99</v>
      </c>
      <c r="C73" s="98">
        <f>C74+C89+C103+C109+C114+C119+C126</f>
        <v>3510600</v>
      </c>
      <c r="D73" s="98">
        <f aca="true" t="shared" si="30" ref="D73:L73">D74+D89+D103+D109+D114+D119+D126</f>
        <v>0</v>
      </c>
      <c r="E73" s="98">
        <f t="shared" si="30"/>
        <v>3314500</v>
      </c>
      <c r="F73" s="98">
        <f t="shared" si="30"/>
        <v>0</v>
      </c>
      <c r="G73" s="98">
        <f t="shared" si="30"/>
        <v>87100</v>
      </c>
      <c r="H73" s="98">
        <f t="shared" si="30"/>
        <v>0</v>
      </c>
      <c r="I73" s="98">
        <f t="shared" si="30"/>
        <v>109000</v>
      </c>
      <c r="J73" s="98">
        <f t="shared" si="30"/>
        <v>0</v>
      </c>
      <c r="K73" s="98">
        <f t="shared" si="30"/>
        <v>0</v>
      </c>
      <c r="L73" s="98">
        <f t="shared" si="30"/>
        <v>0</v>
      </c>
      <c r="M73" s="98">
        <f>M74+M89+M103+M109+M114+M119+M126</f>
        <v>3510600</v>
      </c>
      <c r="N73" s="98">
        <f>N74+N89+N103+N109+N114+N119+N126</f>
        <v>3510600</v>
      </c>
    </row>
    <row r="74" spans="1:14" ht="24" customHeight="1">
      <c r="A74" s="96" t="s">
        <v>89</v>
      </c>
      <c r="B74" s="101" t="s">
        <v>6</v>
      </c>
      <c r="C74" s="97">
        <f>C75</f>
        <v>52600</v>
      </c>
      <c r="D74" s="97">
        <f aca="true" t="shared" si="31" ref="D74:L74">D75</f>
        <v>0</v>
      </c>
      <c r="E74" s="97">
        <f t="shared" si="31"/>
        <v>0</v>
      </c>
      <c r="F74" s="97">
        <f t="shared" si="31"/>
        <v>0</v>
      </c>
      <c r="G74" s="97">
        <f t="shared" si="31"/>
        <v>11600</v>
      </c>
      <c r="H74" s="97">
        <f t="shared" si="31"/>
        <v>0</v>
      </c>
      <c r="I74" s="97">
        <f t="shared" si="31"/>
        <v>41000</v>
      </c>
      <c r="J74" s="97">
        <f t="shared" si="31"/>
        <v>0</v>
      </c>
      <c r="K74" s="97">
        <f t="shared" si="31"/>
        <v>0</v>
      </c>
      <c r="L74" s="97">
        <f t="shared" si="31"/>
        <v>0</v>
      </c>
      <c r="M74" s="97">
        <f>M75</f>
        <v>52600</v>
      </c>
      <c r="N74" s="97">
        <f>N75</f>
        <v>52600</v>
      </c>
    </row>
    <row r="75" spans="1:14" ht="12.75">
      <c r="A75" s="33">
        <v>3</v>
      </c>
      <c r="B75" s="34" t="s">
        <v>6</v>
      </c>
      <c r="C75" s="35">
        <f>C76+C86</f>
        <v>52600</v>
      </c>
      <c r="D75" s="35">
        <f aca="true" t="shared" si="32" ref="D75:L75">D76+D86</f>
        <v>0</v>
      </c>
      <c r="E75" s="35">
        <f t="shared" si="32"/>
        <v>0</v>
      </c>
      <c r="F75" s="35">
        <f t="shared" si="32"/>
        <v>0</v>
      </c>
      <c r="G75" s="35">
        <f t="shared" si="32"/>
        <v>11600</v>
      </c>
      <c r="H75" s="35">
        <f t="shared" si="32"/>
        <v>0</v>
      </c>
      <c r="I75" s="35">
        <f t="shared" si="32"/>
        <v>41000</v>
      </c>
      <c r="J75" s="35">
        <f t="shared" si="32"/>
        <v>0</v>
      </c>
      <c r="K75" s="35">
        <f t="shared" si="32"/>
        <v>0</v>
      </c>
      <c r="L75" s="35">
        <f t="shared" si="32"/>
        <v>0</v>
      </c>
      <c r="M75" s="35">
        <f>M76+M86</f>
        <v>52600</v>
      </c>
      <c r="N75" s="35">
        <f>N76+N86</f>
        <v>52600</v>
      </c>
    </row>
    <row r="76" spans="1:14" ht="12.75">
      <c r="A76" s="11">
        <v>32</v>
      </c>
      <c r="B76" s="15" t="s">
        <v>10</v>
      </c>
      <c r="C76" s="21">
        <f>C77+C80+C83</f>
        <v>52500</v>
      </c>
      <c r="D76" s="21">
        <f aca="true" t="shared" si="33" ref="D76:N76">D77+D80+D83</f>
        <v>0</v>
      </c>
      <c r="E76" s="21">
        <f t="shared" si="33"/>
        <v>0</v>
      </c>
      <c r="F76" s="21">
        <f t="shared" si="33"/>
        <v>0</v>
      </c>
      <c r="G76" s="21">
        <f t="shared" si="33"/>
        <v>11500</v>
      </c>
      <c r="H76" s="21">
        <f t="shared" si="33"/>
        <v>0</v>
      </c>
      <c r="I76" s="21">
        <f t="shared" si="33"/>
        <v>41000</v>
      </c>
      <c r="J76" s="21">
        <f t="shared" si="33"/>
        <v>0</v>
      </c>
      <c r="K76" s="21">
        <f t="shared" si="33"/>
        <v>0</v>
      </c>
      <c r="L76" s="21">
        <f t="shared" si="33"/>
        <v>0</v>
      </c>
      <c r="M76" s="21">
        <f>M77+M80+M83</f>
        <v>52500</v>
      </c>
      <c r="N76" s="21">
        <f>N77+N80+N83</f>
        <v>52500</v>
      </c>
    </row>
    <row r="77" spans="1:14" ht="12.75">
      <c r="A77" s="33">
        <v>322</v>
      </c>
      <c r="B77" s="15" t="s">
        <v>12</v>
      </c>
      <c r="C77" s="21">
        <f>C78+C79</f>
        <v>33000</v>
      </c>
      <c r="D77" s="21">
        <f aca="true" t="shared" si="34" ref="D77:L77">D78+D79</f>
        <v>0</v>
      </c>
      <c r="E77" s="21">
        <f t="shared" si="34"/>
        <v>0</v>
      </c>
      <c r="F77" s="21">
        <f t="shared" si="34"/>
        <v>0</v>
      </c>
      <c r="G77" s="21">
        <f t="shared" si="34"/>
        <v>3000</v>
      </c>
      <c r="H77" s="21">
        <f t="shared" si="34"/>
        <v>0</v>
      </c>
      <c r="I77" s="21">
        <f t="shared" si="34"/>
        <v>30000</v>
      </c>
      <c r="J77" s="21">
        <f t="shared" si="34"/>
        <v>0</v>
      </c>
      <c r="K77" s="21">
        <f t="shared" si="34"/>
        <v>0</v>
      </c>
      <c r="L77" s="21">
        <f t="shared" si="34"/>
        <v>0</v>
      </c>
      <c r="M77" s="21">
        <f>M78+M79</f>
        <v>33000</v>
      </c>
      <c r="N77" s="21">
        <f>N78+N79</f>
        <v>33000</v>
      </c>
    </row>
    <row r="78" spans="1:14" ht="12.75">
      <c r="A78" s="28">
        <v>3221</v>
      </c>
      <c r="B78" s="12" t="s">
        <v>32</v>
      </c>
      <c r="C78" s="20">
        <v>3000</v>
      </c>
      <c r="D78" s="20">
        <v>0</v>
      </c>
      <c r="E78" s="20">
        <v>0</v>
      </c>
      <c r="F78" s="22">
        <v>0</v>
      </c>
      <c r="G78" s="22">
        <v>3000</v>
      </c>
      <c r="H78" s="22">
        <v>0</v>
      </c>
      <c r="I78" s="20">
        <v>0</v>
      </c>
      <c r="J78" s="22">
        <v>0</v>
      </c>
      <c r="K78" s="22">
        <v>0</v>
      </c>
      <c r="L78" s="22">
        <v>0</v>
      </c>
      <c r="M78" s="20">
        <v>3000</v>
      </c>
      <c r="N78" s="20">
        <v>3000</v>
      </c>
    </row>
    <row r="79" spans="1:14" ht="12.75">
      <c r="A79" s="28">
        <v>3223</v>
      </c>
      <c r="B79" s="30" t="s">
        <v>61</v>
      </c>
      <c r="C79" s="25">
        <v>30000</v>
      </c>
      <c r="D79" s="25">
        <v>0</v>
      </c>
      <c r="E79" s="25">
        <v>0</v>
      </c>
      <c r="F79" s="31">
        <v>0</v>
      </c>
      <c r="G79" s="31">
        <v>0</v>
      </c>
      <c r="H79" s="31">
        <v>0</v>
      </c>
      <c r="I79" s="25">
        <v>30000</v>
      </c>
      <c r="J79" s="31">
        <v>0</v>
      </c>
      <c r="K79" s="31">
        <v>0</v>
      </c>
      <c r="L79" s="31">
        <v>0</v>
      </c>
      <c r="M79" s="25">
        <v>30000</v>
      </c>
      <c r="N79" s="25">
        <v>30000</v>
      </c>
    </row>
    <row r="80" spans="1:14" ht="12.75">
      <c r="A80" s="11">
        <v>323</v>
      </c>
      <c r="B80" s="15" t="s">
        <v>13</v>
      </c>
      <c r="C80" s="35">
        <f>C81+C82</f>
        <v>8000</v>
      </c>
      <c r="D80" s="35">
        <f aca="true" t="shared" si="35" ref="D80:N80">D81+D82</f>
        <v>0</v>
      </c>
      <c r="E80" s="35">
        <f t="shared" si="35"/>
        <v>0</v>
      </c>
      <c r="F80" s="35">
        <f t="shared" si="35"/>
        <v>0</v>
      </c>
      <c r="G80" s="35">
        <f t="shared" si="35"/>
        <v>0</v>
      </c>
      <c r="H80" s="35">
        <f t="shared" si="35"/>
        <v>0</v>
      </c>
      <c r="I80" s="35">
        <f t="shared" si="35"/>
        <v>8000</v>
      </c>
      <c r="J80" s="35">
        <f t="shared" si="35"/>
        <v>0</v>
      </c>
      <c r="K80" s="35">
        <f t="shared" si="35"/>
        <v>0</v>
      </c>
      <c r="L80" s="35">
        <f t="shared" si="35"/>
        <v>0</v>
      </c>
      <c r="M80" s="35">
        <f>M81+M82</f>
        <v>8000</v>
      </c>
      <c r="N80" s="35">
        <f>N81+N82</f>
        <v>8000</v>
      </c>
    </row>
    <row r="81" spans="1:14" ht="12.75">
      <c r="A81" s="28">
        <v>3232</v>
      </c>
      <c r="B81" s="12" t="s">
        <v>39</v>
      </c>
      <c r="C81" s="25">
        <v>5000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5000</v>
      </c>
      <c r="J81" s="31">
        <v>0</v>
      </c>
      <c r="K81" s="31">
        <v>0</v>
      </c>
      <c r="L81" s="31">
        <v>0</v>
      </c>
      <c r="M81" s="25">
        <v>5000</v>
      </c>
      <c r="N81" s="25">
        <v>5000</v>
      </c>
    </row>
    <row r="82" spans="1:14" ht="12.75">
      <c r="A82" s="28">
        <v>3234</v>
      </c>
      <c r="B82" s="12" t="s">
        <v>40</v>
      </c>
      <c r="C82" s="25">
        <v>3000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3000</v>
      </c>
      <c r="J82" s="31">
        <v>0</v>
      </c>
      <c r="K82" s="31">
        <v>0</v>
      </c>
      <c r="L82" s="31">
        <v>0</v>
      </c>
      <c r="M82" s="25">
        <v>3000</v>
      </c>
      <c r="N82" s="25">
        <v>3000</v>
      </c>
    </row>
    <row r="83" spans="1:14" ht="12.75">
      <c r="A83" s="11">
        <v>329</v>
      </c>
      <c r="B83" s="94" t="s">
        <v>14</v>
      </c>
      <c r="C83" s="21">
        <f>C84+C85</f>
        <v>11500</v>
      </c>
      <c r="D83" s="21">
        <f aca="true" t="shared" si="36" ref="D83:L83">D84+D85</f>
        <v>0</v>
      </c>
      <c r="E83" s="21">
        <f t="shared" si="36"/>
        <v>0</v>
      </c>
      <c r="F83" s="21">
        <f t="shared" si="36"/>
        <v>0</v>
      </c>
      <c r="G83" s="21">
        <f t="shared" si="36"/>
        <v>8500</v>
      </c>
      <c r="H83" s="21">
        <f t="shared" si="36"/>
        <v>0</v>
      </c>
      <c r="I83" s="21">
        <f t="shared" si="36"/>
        <v>3000</v>
      </c>
      <c r="J83" s="21">
        <f t="shared" si="36"/>
        <v>0</v>
      </c>
      <c r="K83" s="21">
        <f t="shared" si="36"/>
        <v>0</v>
      </c>
      <c r="L83" s="21">
        <f t="shared" si="36"/>
        <v>0</v>
      </c>
      <c r="M83" s="21">
        <f>M84+M85</f>
        <v>11500</v>
      </c>
      <c r="N83" s="21">
        <f>N84+N85</f>
        <v>11500</v>
      </c>
    </row>
    <row r="84" spans="1:14" ht="12.75">
      <c r="A84" s="28">
        <v>3292</v>
      </c>
      <c r="B84" s="12" t="s">
        <v>44</v>
      </c>
      <c r="C84" s="20">
        <v>4500</v>
      </c>
      <c r="D84" s="20">
        <v>0</v>
      </c>
      <c r="E84" s="20">
        <v>0</v>
      </c>
      <c r="F84" s="22">
        <v>0</v>
      </c>
      <c r="G84" s="22">
        <v>4500</v>
      </c>
      <c r="H84" s="22">
        <v>0</v>
      </c>
      <c r="I84" s="20">
        <v>0</v>
      </c>
      <c r="J84" s="22">
        <v>0</v>
      </c>
      <c r="K84" s="22">
        <v>0</v>
      </c>
      <c r="L84" s="22">
        <v>0</v>
      </c>
      <c r="M84" s="20">
        <v>4500</v>
      </c>
      <c r="N84" s="20">
        <v>4500</v>
      </c>
    </row>
    <row r="85" spans="1:14" ht="12.75">
      <c r="A85" s="28">
        <v>3299</v>
      </c>
      <c r="B85" s="12" t="s">
        <v>14</v>
      </c>
      <c r="C85" s="20">
        <v>7000</v>
      </c>
      <c r="D85" s="20">
        <v>0</v>
      </c>
      <c r="E85" s="20">
        <v>0</v>
      </c>
      <c r="F85" s="22">
        <v>0</v>
      </c>
      <c r="G85" s="22">
        <v>4000</v>
      </c>
      <c r="H85" s="22">
        <v>0</v>
      </c>
      <c r="I85" s="22">
        <v>3000</v>
      </c>
      <c r="J85" s="22">
        <v>0</v>
      </c>
      <c r="K85" s="22">
        <v>0</v>
      </c>
      <c r="L85" s="22">
        <v>0</v>
      </c>
      <c r="M85" s="20">
        <v>7000</v>
      </c>
      <c r="N85" s="20">
        <v>7000</v>
      </c>
    </row>
    <row r="86" spans="1:14" ht="12.75">
      <c r="A86" s="11">
        <v>34</v>
      </c>
      <c r="B86" s="15" t="s">
        <v>15</v>
      </c>
      <c r="C86" s="21">
        <f>C87</f>
        <v>100</v>
      </c>
      <c r="D86" s="21">
        <f aca="true" t="shared" si="37" ref="D86:L87">D87</f>
        <v>0</v>
      </c>
      <c r="E86" s="21">
        <f t="shared" si="37"/>
        <v>0</v>
      </c>
      <c r="F86" s="21">
        <f t="shared" si="37"/>
        <v>0</v>
      </c>
      <c r="G86" s="21">
        <f t="shared" si="37"/>
        <v>100</v>
      </c>
      <c r="H86" s="21">
        <f t="shared" si="37"/>
        <v>0</v>
      </c>
      <c r="I86" s="21">
        <f t="shared" si="37"/>
        <v>0</v>
      </c>
      <c r="J86" s="21">
        <f t="shared" si="37"/>
        <v>0</v>
      </c>
      <c r="K86" s="21">
        <f t="shared" si="37"/>
        <v>0</v>
      </c>
      <c r="L86" s="21">
        <f t="shared" si="37"/>
        <v>0</v>
      </c>
      <c r="M86" s="21">
        <f>M87</f>
        <v>100</v>
      </c>
      <c r="N86" s="21">
        <f>N87</f>
        <v>100</v>
      </c>
    </row>
    <row r="87" spans="1:14" ht="12.75">
      <c r="A87" s="11">
        <v>343</v>
      </c>
      <c r="B87" s="15" t="s">
        <v>16</v>
      </c>
      <c r="C87" s="21">
        <f>C88</f>
        <v>100</v>
      </c>
      <c r="D87" s="21">
        <f t="shared" si="37"/>
        <v>0</v>
      </c>
      <c r="E87" s="21">
        <f t="shared" si="37"/>
        <v>0</v>
      </c>
      <c r="F87" s="21">
        <f t="shared" si="37"/>
        <v>0</v>
      </c>
      <c r="G87" s="21">
        <f t="shared" si="37"/>
        <v>100</v>
      </c>
      <c r="H87" s="21">
        <f t="shared" si="37"/>
        <v>0</v>
      </c>
      <c r="I87" s="21">
        <f t="shared" si="37"/>
        <v>0</v>
      </c>
      <c r="J87" s="21">
        <f t="shared" si="37"/>
        <v>0</v>
      </c>
      <c r="K87" s="21">
        <f t="shared" si="37"/>
        <v>0</v>
      </c>
      <c r="L87" s="21">
        <f t="shared" si="37"/>
        <v>0</v>
      </c>
      <c r="M87" s="21">
        <f>M88</f>
        <v>100</v>
      </c>
      <c r="N87" s="21">
        <f>N88</f>
        <v>100</v>
      </c>
    </row>
    <row r="88" spans="1:14" ht="12.75">
      <c r="A88" s="29">
        <v>3434</v>
      </c>
      <c r="B88" s="12" t="s">
        <v>55</v>
      </c>
      <c r="C88" s="20">
        <v>100</v>
      </c>
      <c r="D88" s="20">
        <v>0</v>
      </c>
      <c r="E88" s="22">
        <v>0</v>
      </c>
      <c r="F88" s="22">
        <v>0</v>
      </c>
      <c r="G88" s="22">
        <v>100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0">
        <v>100</v>
      </c>
      <c r="N88" s="20">
        <v>100</v>
      </c>
    </row>
    <row r="89" spans="1:14" ht="24.75" customHeight="1">
      <c r="A89" s="96" t="s">
        <v>97</v>
      </c>
      <c r="B89" s="101" t="s">
        <v>113</v>
      </c>
      <c r="C89" s="97">
        <f aca="true" t="shared" si="38" ref="C89:N89">C90</f>
        <v>3264500</v>
      </c>
      <c r="D89" s="97">
        <f t="shared" si="38"/>
        <v>0</v>
      </c>
      <c r="E89" s="97">
        <f t="shared" si="38"/>
        <v>3264500</v>
      </c>
      <c r="F89" s="97">
        <f t="shared" si="38"/>
        <v>0</v>
      </c>
      <c r="G89" s="97">
        <f t="shared" si="38"/>
        <v>0</v>
      </c>
      <c r="H89" s="97">
        <f t="shared" si="38"/>
        <v>0</v>
      </c>
      <c r="I89" s="97">
        <f t="shared" si="38"/>
        <v>0</v>
      </c>
      <c r="J89" s="97">
        <f t="shared" si="38"/>
        <v>0</v>
      </c>
      <c r="K89" s="97">
        <f t="shared" si="38"/>
        <v>0</v>
      </c>
      <c r="L89" s="97">
        <f t="shared" si="38"/>
        <v>0</v>
      </c>
      <c r="M89" s="97">
        <f t="shared" si="38"/>
        <v>3264500</v>
      </c>
      <c r="N89" s="97">
        <f t="shared" si="38"/>
        <v>3264500</v>
      </c>
    </row>
    <row r="90" spans="1:14" ht="12.75">
      <c r="A90" s="11">
        <v>3</v>
      </c>
      <c r="B90" s="15" t="s">
        <v>96</v>
      </c>
      <c r="C90" s="21">
        <f aca="true" t="shared" si="39" ref="C90:K90">C91+C100</f>
        <v>3264500</v>
      </c>
      <c r="D90" s="21">
        <f t="shared" si="39"/>
        <v>0</v>
      </c>
      <c r="E90" s="21">
        <f t="shared" si="39"/>
        <v>3264500</v>
      </c>
      <c r="F90" s="21">
        <f t="shared" si="39"/>
        <v>0</v>
      </c>
      <c r="G90" s="21">
        <f t="shared" si="39"/>
        <v>0</v>
      </c>
      <c r="H90" s="21">
        <f t="shared" si="39"/>
        <v>0</v>
      </c>
      <c r="I90" s="21">
        <f t="shared" si="39"/>
        <v>0</v>
      </c>
      <c r="J90" s="21">
        <f t="shared" si="39"/>
        <v>0</v>
      </c>
      <c r="K90" s="21">
        <f t="shared" si="39"/>
        <v>0</v>
      </c>
      <c r="L90" s="21">
        <f>L91+L100</f>
        <v>0</v>
      </c>
      <c r="M90" s="21">
        <f>M91+M100</f>
        <v>3264500</v>
      </c>
      <c r="N90" s="21">
        <f>N91+N100</f>
        <v>3264500</v>
      </c>
    </row>
    <row r="91" spans="1:14" ht="12.75">
      <c r="A91" s="11">
        <v>31</v>
      </c>
      <c r="B91" s="15" t="s">
        <v>7</v>
      </c>
      <c r="C91" s="21">
        <f aca="true" t="shared" si="40" ref="C91:K91">C92+C96+C98</f>
        <v>3119500</v>
      </c>
      <c r="D91" s="21">
        <f t="shared" si="40"/>
        <v>0</v>
      </c>
      <c r="E91" s="21">
        <f t="shared" si="40"/>
        <v>3119500</v>
      </c>
      <c r="F91" s="21">
        <f t="shared" si="40"/>
        <v>0</v>
      </c>
      <c r="G91" s="21">
        <f t="shared" si="40"/>
        <v>0</v>
      </c>
      <c r="H91" s="21">
        <f t="shared" si="40"/>
        <v>0</v>
      </c>
      <c r="I91" s="21">
        <f t="shared" si="40"/>
        <v>0</v>
      </c>
      <c r="J91" s="21">
        <f t="shared" si="40"/>
        <v>0</v>
      </c>
      <c r="K91" s="21">
        <f t="shared" si="40"/>
        <v>0</v>
      </c>
      <c r="L91" s="21">
        <f>L92+L96+L98</f>
        <v>0</v>
      </c>
      <c r="M91" s="21">
        <f>M92+M96+M98</f>
        <v>3119500</v>
      </c>
      <c r="N91" s="21">
        <f>N92+N96+N98</f>
        <v>3119500</v>
      </c>
    </row>
    <row r="92" spans="1:14" ht="12.75">
      <c r="A92" s="11">
        <v>311</v>
      </c>
      <c r="B92" s="15" t="s">
        <v>53</v>
      </c>
      <c r="C92" s="21">
        <f aca="true" t="shared" si="41" ref="C92:L92">C93+C94+C95</f>
        <v>2600000</v>
      </c>
      <c r="D92" s="21">
        <f t="shared" si="41"/>
        <v>0</v>
      </c>
      <c r="E92" s="21">
        <f t="shared" si="41"/>
        <v>2600000</v>
      </c>
      <c r="F92" s="21">
        <f t="shared" si="41"/>
        <v>0</v>
      </c>
      <c r="G92" s="21">
        <f t="shared" si="41"/>
        <v>0</v>
      </c>
      <c r="H92" s="21">
        <f t="shared" si="41"/>
        <v>0</v>
      </c>
      <c r="I92" s="21">
        <f t="shared" si="41"/>
        <v>0</v>
      </c>
      <c r="J92" s="21">
        <f t="shared" si="41"/>
        <v>0</v>
      </c>
      <c r="K92" s="21">
        <f t="shared" si="41"/>
        <v>0</v>
      </c>
      <c r="L92" s="21">
        <f t="shared" si="41"/>
        <v>0</v>
      </c>
      <c r="M92" s="21">
        <f>M93+M94+M95</f>
        <v>2600000</v>
      </c>
      <c r="N92" s="21">
        <f>N93+N94+N95</f>
        <v>2600000</v>
      </c>
    </row>
    <row r="93" spans="1:14" ht="12.75">
      <c r="A93" s="16">
        <v>3111</v>
      </c>
      <c r="B93" s="12" t="s">
        <v>25</v>
      </c>
      <c r="C93" s="20">
        <v>2600000</v>
      </c>
      <c r="D93" s="22">
        <v>0</v>
      </c>
      <c r="E93" s="20">
        <v>2600000</v>
      </c>
      <c r="F93" s="22">
        <v>0</v>
      </c>
      <c r="G93" s="22">
        <v>0</v>
      </c>
      <c r="H93" s="22">
        <v>0</v>
      </c>
      <c r="I93" s="20">
        <v>0</v>
      </c>
      <c r="J93" s="22">
        <v>0</v>
      </c>
      <c r="K93" s="22">
        <v>0</v>
      </c>
      <c r="L93" s="22">
        <v>0</v>
      </c>
      <c r="M93" s="20">
        <v>2600000</v>
      </c>
      <c r="N93" s="20">
        <v>2600000</v>
      </c>
    </row>
    <row r="94" spans="1:14" ht="12.75">
      <c r="A94" s="16">
        <v>3113</v>
      </c>
      <c r="B94" s="12" t="s">
        <v>26</v>
      </c>
      <c r="C94" s="20">
        <v>0</v>
      </c>
      <c r="D94" s="22">
        <v>0</v>
      </c>
      <c r="E94" s="20">
        <v>0</v>
      </c>
      <c r="F94" s="22">
        <v>0</v>
      </c>
      <c r="G94" s="22">
        <v>0</v>
      </c>
      <c r="H94" s="22">
        <v>0</v>
      </c>
      <c r="I94" s="20">
        <v>0</v>
      </c>
      <c r="J94" s="22">
        <v>0</v>
      </c>
      <c r="K94" s="22">
        <v>0</v>
      </c>
      <c r="L94" s="22">
        <v>0</v>
      </c>
      <c r="M94" s="20">
        <v>0</v>
      </c>
      <c r="N94" s="20">
        <v>0</v>
      </c>
    </row>
    <row r="95" spans="1:14" ht="12.75">
      <c r="A95" s="16">
        <v>3114</v>
      </c>
      <c r="B95" s="12" t="s">
        <v>27</v>
      </c>
      <c r="C95" s="20">
        <v>0</v>
      </c>
      <c r="D95" s="22">
        <v>0</v>
      </c>
      <c r="E95" s="20">
        <v>0</v>
      </c>
      <c r="F95" s="22">
        <v>0</v>
      </c>
      <c r="G95" s="22">
        <v>0</v>
      </c>
      <c r="H95" s="22">
        <v>0</v>
      </c>
      <c r="I95" s="20">
        <v>0</v>
      </c>
      <c r="J95" s="22">
        <v>0</v>
      </c>
      <c r="K95" s="22">
        <v>0</v>
      </c>
      <c r="L95" s="22">
        <v>0</v>
      </c>
      <c r="M95" s="20">
        <v>0</v>
      </c>
      <c r="N95" s="20">
        <v>0</v>
      </c>
    </row>
    <row r="96" spans="1:14" ht="12.75">
      <c r="A96" s="11">
        <v>312</v>
      </c>
      <c r="B96" s="15" t="s">
        <v>8</v>
      </c>
      <c r="C96" s="21">
        <f>C97</f>
        <v>90500</v>
      </c>
      <c r="D96" s="21">
        <f aca="true" t="shared" si="42" ref="D96:L96">D97</f>
        <v>0</v>
      </c>
      <c r="E96" s="21">
        <f t="shared" si="42"/>
        <v>90500</v>
      </c>
      <c r="F96" s="21">
        <f t="shared" si="42"/>
        <v>0</v>
      </c>
      <c r="G96" s="21">
        <f t="shared" si="42"/>
        <v>0</v>
      </c>
      <c r="H96" s="21">
        <f t="shared" si="42"/>
        <v>0</v>
      </c>
      <c r="I96" s="21">
        <f t="shared" si="42"/>
        <v>0</v>
      </c>
      <c r="J96" s="21">
        <f t="shared" si="42"/>
        <v>0</v>
      </c>
      <c r="K96" s="21">
        <f t="shared" si="42"/>
        <v>0</v>
      </c>
      <c r="L96" s="21">
        <f t="shared" si="42"/>
        <v>0</v>
      </c>
      <c r="M96" s="21">
        <f>M97</f>
        <v>90500</v>
      </c>
      <c r="N96" s="21">
        <f>N97</f>
        <v>90500</v>
      </c>
    </row>
    <row r="97" spans="1:14" ht="12.75">
      <c r="A97" s="16">
        <v>3121</v>
      </c>
      <c r="B97" s="12" t="s">
        <v>8</v>
      </c>
      <c r="C97" s="20">
        <v>90500</v>
      </c>
      <c r="D97" s="22">
        <v>0</v>
      </c>
      <c r="E97" s="20">
        <v>90500</v>
      </c>
      <c r="F97" s="22">
        <v>0</v>
      </c>
      <c r="G97" s="22">
        <v>0</v>
      </c>
      <c r="H97" s="22">
        <v>0</v>
      </c>
      <c r="I97" s="20">
        <v>0</v>
      </c>
      <c r="J97" s="22">
        <v>0</v>
      </c>
      <c r="K97" s="22">
        <v>0</v>
      </c>
      <c r="L97" s="22">
        <v>0</v>
      </c>
      <c r="M97" s="20">
        <v>90500</v>
      </c>
      <c r="N97" s="20">
        <v>90500</v>
      </c>
    </row>
    <row r="98" spans="1:14" ht="12.75">
      <c r="A98" s="11">
        <v>313</v>
      </c>
      <c r="B98" s="15" t="s">
        <v>9</v>
      </c>
      <c r="C98" s="21">
        <f>C99</f>
        <v>429000</v>
      </c>
      <c r="D98" s="21">
        <f>D99</f>
        <v>0</v>
      </c>
      <c r="E98" s="21">
        <f aca="true" t="shared" si="43" ref="E98:L98">E99</f>
        <v>429000</v>
      </c>
      <c r="F98" s="21">
        <f t="shared" si="43"/>
        <v>0</v>
      </c>
      <c r="G98" s="21">
        <f t="shared" si="43"/>
        <v>0</v>
      </c>
      <c r="H98" s="21">
        <f t="shared" si="43"/>
        <v>0</v>
      </c>
      <c r="I98" s="21">
        <f t="shared" si="43"/>
        <v>0</v>
      </c>
      <c r="J98" s="21">
        <f t="shared" si="43"/>
        <v>0</v>
      </c>
      <c r="K98" s="21">
        <f t="shared" si="43"/>
        <v>0</v>
      </c>
      <c r="L98" s="21">
        <f t="shared" si="43"/>
        <v>0</v>
      </c>
      <c r="M98" s="21">
        <f>M99</f>
        <v>429000</v>
      </c>
      <c r="N98" s="21">
        <f>N99</f>
        <v>429000</v>
      </c>
    </row>
    <row r="99" spans="1:14" ht="12.75">
      <c r="A99" s="16">
        <v>3132</v>
      </c>
      <c r="B99" s="12" t="s">
        <v>28</v>
      </c>
      <c r="C99" s="20">
        <v>429000</v>
      </c>
      <c r="D99" s="22">
        <v>0</v>
      </c>
      <c r="E99" s="20">
        <v>429000</v>
      </c>
      <c r="F99" s="22">
        <v>0</v>
      </c>
      <c r="G99" s="22">
        <v>0</v>
      </c>
      <c r="H99" s="22">
        <v>0</v>
      </c>
      <c r="I99" s="20">
        <v>0</v>
      </c>
      <c r="J99" s="22">
        <v>0</v>
      </c>
      <c r="K99" s="22">
        <v>0</v>
      </c>
      <c r="L99" s="22">
        <v>0</v>
      </c>
      <c r="M99" s="20">
        <v>429000</v>
      </c>
      <c r="N99" s="20">
        <v>429000</v>
      </c>
    </row>
    <row r="100" spans="1:14" ht="12.75">
      <c r="A100" s="11">
        <v>32</v>
      </c>
      <c r="B100" s="15" t="s">
        <v>10</v>
      </c>
      <c r="C100" s="21">
        <f>C101</f>
        <v>145000</v>
      </c>
      <c r="D100" s="26">
        <v>0</v>
      </c>
      <c r="E100" s="21">
        <f>E101</f>
        <v>145000</v>
      </c>
      <c r="F100" s="21">
        <f aca="true" t="shared" si="44" ref="F100:L101">F101</f>
        <v>0</v>
      </c>
      <c r="G100" s="21">
        <f t="shared" si="44"/>
        <v>0</v>
      </c>
      <c r="H100" s="21">
        <f t="shared" si="44"/>
        <v>0</v>
      </c>
      <c r="I100" s="21">
        <f t="shared" si="44"/>
        <v>0</v>
      </c>
      <c r="J100" s="21">
        <f t="shared" si="44"/>
        <v>0</v>
      </c>
      <c r="K100" s="21">
        <f t="shared" si="44"/>
        <v>0</v>
      </c>
      <c r="L100" s="21">
        <f t="shared" si="44"/>
        <v>0</v>
      </c>
      <c r="M100" s="21">
        <f>M101</f>
        <v>145000</v>
      </c>
      <c r="N100" s="21">
        <f>N101</f>
        <v>145000</v>
      </c>
    </row>
    <row r="101" spans="1:14" ht="12.75">
      <c r="A101" s="11">
        <v>321</v>
      </c>
      <c r="B101" s="15" t="s">
        <v>11</v>
      </c>
      <c r="C101" s="21">
        <f>C102</f>
        <v>145000</v>
      </c>
      <c r="D101" s="26">
        <v>0</v>
      </c>
      <c r="E101" s="21">
        <f>E102</f>
        <v>145000</v>
      </c>
      <c r="F101" s="21">
        <f t="shared" si="44"/>
        <v>0</v>
      </c>
      <c r="G101" s="21">
        <f t="shared" si="44"/>
        <v>0</v>
      </c>
      <c r="H101" s="21">
        <f t="shared" si="44"/>
        <v>0</v>
      </c>
      <c r="I101" s="21">
        <f t="shared" si="44"/>
        <v>0</v>
      </c>
      <c r="J101" s="21">
        <f t="shared" si="44"/>
        <v>0</v>
      </c>
      <c r="K101" s="21">
        <f t="shared" si="44"/>
        <v>0</v>
      </c>
      <c r="L101" s="21">
        <f t="shared" si="44"/>
        <v>0</v>
      </c>
      <c r="M101" s="21">
        <f>M102</f>
        <v>145000</v>
      </c>
      <c r="N101" s="21">
        <f>N102</f>
        <v>145000</v>
      </c>
    </row>
    <row r="102" spans="1:14" s="3" customFormat="1" ht="12.75" customHeight="1">
      <c r="A102" s="16">
        <v>3212</v>
      </c>
      <c r="B102" s="12" t="s">
        <v>19</v>
      </c>
      <c r="C102" s="20">
        <v>145000</v>
      </c>
      <c r="D102" s="22">
        <v>0</v>
      </c>
      <c r="E102" s="20">
        <v>145000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0">
        <v>145000</v>
      </c>
      <c r="N102" s="20">
        <v>145000</v>
      </c>
    </row>
    <row r="103" spans="1:14" ht="24" customHeight="1">
      <c r="A103" s="96" t="s">
        <v>114</v>
      </c>
      <c r="B103" s="101" t="s">
        <v>115</v>
      </c>
      <c r="C103" s="97">
        <f>C104</f>
        <v>3000</v>
      </c>
      <c r="D103" s="97">
        <f aca="true" t="shared" si="45" ref="D103:L105">D104</f>
        <v>0</v>
      </c>
      <c r="E103" s="97">
        <f t="shared" si="45"/>
        <v>0</v>
      </c>
      <c r="F103" s="97">
        <f t="shared" si="45"/>
        <v>0</v>
      </c>
      <c r="G103" s="97">
        <f t="shared" si="45"/>
        <v>0</v>
      </c>
      <c r="H103" s="97">
        <f t="shared" si="45"/>
        <v>0</v>
      </c>
      <c r="I103" s="97">
        <f t="shared" si="45"/>
        <v>3000</v>
      </c>
      <c r="J103" s="97">
        <f t="shared" si="45"/>
        <v>0</v>
      </c>
      <c r="K103" s="97">
        <f t="shared" si="45"/>
        <v>0</v>
      </c>
      <c r="L103" s="97">
        <f t="shared" si="45"/>
        <v>0</v>
      </c>
      <c r="M103" s="97">
        <f>M104</f>
        <v>3000</v>
      </c>
      <c r="N103" s="97">
        <f>N104</f>
        <v>3000</v>
      </c>
    </row>
    <row r="104" spans="1:14" ht="12.75">
      <c r="A104" s="11">
        <v>3</v>
      </c>
      <c r="B104" s="15" t="s">
        <v>6</v>
      </c>
      <c r="C104" s="21">
        <f>C105</f>
        <v>3000</v>
      </c>
      <c r="D104" s="21">
        <f t="shared" si="45"/>
        <v>0</v>
      </c>
      <c r="E104" s="21">
        <f t="shared" si="45"/>
        <v>0</v>
      </c>
      <c r="F104" s="21">
        <f t="shared" si="45"/>
        <v>0</v>
      </c>
      <c r="G104" s="21">
        <f t="shared" si="45"/>
        <v>0</v>
      </c>
      <c r="H104" s="21">
        <f t="shared" si="45"/>
        <v>0</v>
      </c>
      <c r="I104" s="21">
        <f t="shared" si="45"/>
        <v>3000</v>
      </c>
      <c r="J104" s="21">
        <f t="shared" si="45"/>
        <v>0</v>
      </c>
      <c r="K104" s="21">
        <f t="shared" si="45"/>
        <v>0</v>
      </c>
      <c r="L104" s="21">
        <f t="shared" si="45"/>
        <v>0</v>
      </c>
      <c r="M104" s="21">
        <f>M105</f>
        <v>3000</v>
      </c>
      <c r="N104" s="21">
        <f>N105</f>
        <v>3000</v>
      </c>
    </row>
    <row r="105" spans="1:14" ht="12.75">
      <c r="A105" s="11">
        <v>32</v>
      </c>
      <c r="B105" s="15" t="s">
        <v>10</v>
      </c>
      <c r="C105" s="21">
        <f>C106</f>
        <v>3000</v>
      </c>
      <c r="D105" s="21">
        <f t="shared" si="45"/>
        <v>0</v>
      </c>
      <c r="E105" s="21">
        <f t="shared" si="45"/>
        <v>0</v>
      </c>
      <c r="F105" s="21">
        <f t="shared" si="45"/>
        <v>0</v>
      </c>
      <c r="G105" s="21">
        <f t="shared" si="45"/>
        <v>0</v>
      </c>
      <c r="H105" s="21">
        <f t="shared" si="45"/>
        <v>0</v>
      </c>
      <c r="I105" s="21">
        <f t="shared" si="45"/>
        <v>3000</v>
      </c>
      <c r="J105" s="21">
        <f t="shared" si="45"/>
        <v>0</v>
      </c>
      <c r="K105" s="21">
        <f t="shared" si="45"/>
        <v>0</v>
      </c>
      <c r="L105" s="21">
        <f t="shared" si="45"/>
        <v>0</v>
      </c>
      <c r="M105" s="21">
        <f>M106</f>
        <v>3000</v>
      </c>
      <c r="N105" s="21">
        <f>N106</f>
        <v>3000</v>
      </c>
    </row>
    <row r="106" spans="1:14" ht="25.5">
      <c r="A106" s="11">
        <v>329</v>
      </c>
      <c r="B106" s="15" t="s">
        <v>14</v>
      </c>
      <c r="C106" s="21">
        <f>C107+C108</f>
        <v>3000</v>
      </c>
      <c r="D106" s="21">
        <f aca="true" t="shared" si="46" ref="D106:K106">D107+D108</f>
        <v>0</v>
      </c>
      <c r="E106" s="21">
        <f t="shared" si="46"/>
        <v>0</v>
      </c>
      <c r="F106" s="21">
        <f t="shared" si="46"/>
        <v>0</v>
      </c>
      <c r="G106" s="21">
        <f t="shared" si="46"/>
        <v>0</v>
      </c>
      <c r="H106" s="21">
        <f>H107+H108</f>
        <v>0</v>
      </c>
      <c r="I106" s="21">
        <f>I107+I108</f>
        <v>3000</v>
      </c>
      <c r="J106" s="21">
        <f t="shared" si="46"/>
        <v>0</v>
      </c>
      <c r="K106" s="21">
        <f t="shared" si="46"/>
        <v>0</v>
      </c>
      <c r="L106" s="21">
        <f>L107+L108</f>
        <v>0</v>
      </c>
      <c r="M106" s="21">
        <f>M107+M108</f>
        <v>3000</v>
      </c>
      <c r="N106" s="21">
        <f>N107+N108</f>
        <v>3000</v>
      </c>
    </row>
    <row r="107" spans="1:14" ht="12.75">
      <c r="A107" s="28">
        <v>3291</v>
      </c>
      <c r="B107" s="12" t="s">
        <v>43</v>
      </c>
      <c r="C107" s="25">
        <v>0</v>
      </c>
      <c r="D107" s="25">
        <v>0</v>
      </c>
      <c r="E107" s="20">
        <v>0</v>
      </c>
      <c r="F107" s="22">
        <v>0</v>
      </c>
      <c r="G107" s="22">
        <v>0</v>
      </c>
      <c r="H107" s="22">
        <v>0</v>
      </c>
      <c r="I107" s="20">
        <v>0</v>
      </c>
      <c r="J107" s="22">
        <v>0</v>
      </c>
      <c r="K107" s="22">
        <v>0</v>
      </c>
      <c r="L107" s="22">
        <v>0</v>
      </c>
      <c r="M107" s="25">
        <v>0</v>
      </c>
      <c r="N107" s="25">
        <v>0</v>
      </c>
    </row>
    <row r="108" spans="1:14" ht="12.75">
      <c r="A108" s="28">
        <v>3299</v>
      </c>
      <c r="B108" s="12" t="s">
        <v>14</v>
      </c>
      <c r="C108" s="20">
        <v>3000</v>
      </c>
      <c r="D108" s="25">
        <v>0</v>
      </c>
      <c r="E108" s="22">
        <v>0</v>
      </c>
      <c r="F108" s="22">
        <v>0</v>
      </c>
      <c r="G108" s="22">
        <v>0</v>
      </c>
      <c r="H108" s="22">
        <v>0</v>
      </c>
      <c r="I108" s="20">
        <v>3000</v>
      </c>
      <c r="J108" s="22">
        <v>0</v>
      </c>
      <c r="K108" s="22">
        <v>0</v>
      </c>
      <c r="L108" s="22">
        <v>0</v>
      </c>
      <c r="M108" s="20">
        <v>3000</v>
      </c>
      <c r="N108" s="20">
        <v>3000</v>
      </c>
    </row>
    <row r="109" spans="1:14" ht="24" customHeight="1">
      <c r="A109" s="96" t="s">
        <v>116</v>
      </c>
      <c r="B109" s="101" t="s">
        <v>117</v>
      </c>
      <c r="C109" s="97">
        <f>C110</f>
        <v>110000</v>
      </c>
      <c r="D109" s="97">
        <f aca="true" t="shared" si="47" ref="D109:L112">D110</f>
        <v>0</v>
      </c>
      <c r="E109" s="97">
        <f t="shared" si="47"/>
        <v>0</v>
      </c>
      <c r="F109" s="97">
        <f t="shared" si="47"/>
        <v>0</v>
      </c>
      <c r="G109" s="97">
        <f t="shared" si="47"/>
        <v>55000</v>
      </c>
      <c r="H109" s="97">
        <f t="shared" si="47"/>
        <v>0</v>
      </c>
      <c r="I109" s="97">
        <f t="shared" si="47"/>
        <v>55000</v>
      </c>
      <c r="J109" s="97">
        <f t="shared" si="47"/>
        <v>0</v>
      </c>
      <c r="K109" s="97">
        <f t="shared" si="47"/>
        <v>0</v>
      </c>
      <c r="L109" s="97">
        <f t="shared" si="47"/>
        <v>0</v>
      </c>
      <c r="M109" s="97">
        <f>M110</f>
        <v>110000</v>
      </c>
      <c r="N109" s="97">
        <f>N110</f>
        <v>110000</v>
      </c>
    </row>
    <row r="110" spans="1:14" ht="12.75">
      <c r="A110" s="11">
        <v>3</v>
      </c>
      <c r="B110" s="15" t="s">
        <v>6</v>
      </c>
      <c r="C110" s="21">
        <f>C111</f>
        <v>110000</v>
      </c>
      <c r="D110" s="21">
        <f t="shared" si="47"/>
        <v>0</v>
      </c>
      <c r="E110" s="21">
        <f t="shared" si="47"/>
        <v>0</v>
      </c>
      <c r="F110" s="21">
        <f t="shared" si="47"/>
        <v>0</v>
      </c>
      <c r="G110" s="21">
        <f t="shared" si="47"/>
        <v>55000</v>
      </c>
      <c r="H110" s="21">
        <f t="shared" si="47"/>
        <v>0</v>
      </c>
      <c r="I110" s="21">
        <f t="shared" si="47"/>
        <v>55000</v>
      </c>
      <c r="J110" s="21">
        <f t="shared" si="47"/>
        <v>0</v>
      </c>
      <c r="K110" s="21">
        <f t="shared" si="47"/>
        <v>0</v>
      </c>
      <c r="L110" s="21">
        <f t="shared" si="47"/>
        <v>0</v>
      </c>
      <c r="M110" s="21">
        <f>M111</f>
        <v>110000</v>
      </c>
      <c r="N110" s="21">
        <f>N111</f>
        <v>110000</v>
      </c>
    </row>
    <row r="111" spans="1:14" ht="12.75">
      <c r="A111" s="11">
        <v>32</v>
      </c>
      <c r="B111" s="15" t="s">
        <v>10</v>
      </c>
      <c r="C111" s="21">
        <f>C112</f>
        <v>110000</v>
      </c>
      <c r="D111" s="21">
        <f t="shared" si="47"/>
        <v>0</v>
      </c>
      <c r="E111" s="21">
        <f t="shared" si="47"/>
        <v>0</v>
      </c>
      <c r="F111" s="21">
        <f t="shared" si="47"/>
        <v>0</v>
      </c>
      <c r="G111" s="21">
        <f t="shared" si="47"/>
        <v>55000</v>
      </c>
      <c r="H111" s="21">
        <f t="shared" si="47"/>
        <v>0</v>
      </c>
      <c r="I111" s="21">
        <f t="shared" si="47"/>
        <v>55000</v>
      </c>
      <c r="J111" s="21">
        <f t="shared" si="47"/>
        <v>0</v>
      </c>
      <c r="K111" s="21">
        <f t="shared" si="47"/>
        <v>0</v>
      </c>
      <c r="L111" s="21">
        <f t="shared" si="47"/>
        <v>0</v>
      </c>
      <c r="M111" s="21">
        <f>M112</f>
        <v>110000</v>
      </c>
      <c r="N111" s="21">
        <f>N112</f>
        <v>110000</v>
      </c>
    </row>
    <row r="112" spans="1:14" ht="12.75">
      <c r="A112" s="11">
        <v>322</v>
      </c>
      <c r="B112" s="15" t="s">
        <v>12</v>
      </c>
      <c r="C112" s="21">
        <f>C113</f>
        <v>110000</v>
      </c>
      <c r="D112" s="21">
        <f t="shared" si="47"/>
        <v>0</v>
      </c>
      <c r="E112" s="21">
        <f t="shared" si="47"/>
        <v>0</v>
      </c>
      <c r="F112" s="21">
        <f t="shared" si="47"/>
        <v>0</v>
      </c>
      <c r="G112" s="21">
        <f t="shared" si="47"/>
        <v>55000</v>
      </c>
      <c r="H112" s="21">
        <f t="shared" si="47"/>
        <v>0</v>
      </c>
      <c r="I112" s="21">
        <f t="shared" si="47"/>
        <v>55000</v>
      </c>
      <c r="J112" s="21">
        <f t="shared" si="47"/>
        <v>0</v>
      </c>
      <c r="K112" s="21">
        <f t="shared" si="47"/>
        <v>0</v>
      </c>
      <c r="L112" s="21">
        <f t="shared" si="47"/>
        <v>0</v>
      </c>
      <c r="M112" s="21">
        <f>M113</f>
        <v>110000</v>
      </c>
      <c r="N112" s="21">
        <f>N113</f>
        <v>110000</v>
      </c>
    </row>
    <row r="113" spans="1:14" ht="12.75">
      <c r="A113" s="28">
        <v>3222</v>
      </c>
      <c r="B113" s="12" t="s">
        <v>33</v>
      </c>
      <c r="C113" s="20">
        <v>110000</v>
      </c>
      <c r="D113" s="20">
        <v>0</v>
      </c>
      <c r="E113" s="20">
        <v>0</v>
      </c>
      <c r="F113" s="22">
        <v>0</v>
      </c>
      <c r="G113" s="22">
        <v>55000</v>
      </c>
      <c r="H113" s="22">
        <v>0</v>
      </c>
      <c r="I113" s="20">
        <v>55000</v>
      </c>
      <c r="J113" s="22">
        <v>0</v>
      </c>
      <c r="K113" s="22">
        <v>0</v>
      </c>
      <c r="L113" s="22">
        <v>0</v>
      </c>
      <c r="M113" s="20">
        <v>110000</v>
      </c>
      <c r="N113" s="20">
        <v>110000</v>
      </c>
    </row>
    <row r="114" spans="1:14" ht="24" customHeight="1">
      <c r="A114" s="96" t="s">
        <v>118</v>
      </c>
      <c r="B114" s="101" t="s">
        <v>119</v>
      </c>
      <c r="C114" s="97">
        <f>C115</f>
        <v>23000</v>
      </c>
      <c r="D114" s="97">
        <f aca="true" t="shared" si="48" ref="D114:L117">D115</f>
        <v>0</v>
      </c>
      <c r="E114" s="97">
        <f t="shared" si="48"/>
        <v>0</v>
      </c>
      <c r="F114" s="97">
        <f t="shared" si="48"/>
        <v>0</v>
      </c>
      <c r="G114" s="97">
        <f t="shared" si="48"/>
        <v>20000</v>
      </c>
      <c r="H114" s="97">
        <f t="shared" si="48"/>
        <v>0</v>
      </c>
      <c r="I114" s="97">
        <f t="shared" si="48"/>
        <v>3000</v>
      </c>
      <c r="J114" s="97">
        <f t="shared" si="48"/>
        <v>0</v>
      </c>
      <c r="K114" s="97">
        <f t="shared" si="48"/>
        <v>0</v>
      </c>
      <c r="L114" s="97">
        <f t="shared" si="48"/>
        <v>0</v>
      </c>
      <c r="M114" s="97">
        <f>M115</f>
        <v>23000</v>
      </c>
      <c r="N114" s="97">
        <f>N115</f>
        <v>23000</v>
      </c>
    </row>
    <row r="115" spans="1:14" ht="12.75">
      <c r="A115" s="11">
        <v>3</v>
      </c>
      <c r="B115" s="15" t="s">
        <v>6</v>
      </c>
      <c r="C115" s="21">
        <f>C116</f>
        <v>23000</v>
      </c>
      <c r="D115" s="21">
        <f t="shared" si="48"/>
        <v>0</v>
      </c>
      <c r="E115" s="21">
        <f t="shared" si="48"/>
        <v>0</v>
      </c>
      <c r="F115" s="21">
        <f t="shared" si="48"/>
        <v>0</v>
      </c>
      <c r="G115" s="21">
        <f t="shared" si="48"/>
        <v>20000</v>
      </c>
      <c r="H115" s="21">
        <f t="shared" si="48"/>
        <v>0</v>
      </c>
      <c r="I115" s="21">
        <f t="shared" si="48"/>
        <v>3000</v>
      </c>
      <c r="J115" s="21">
        <f t="shared" si="48"/>
        <v>0</v>
      </c>
      <c r="K115" s="21">
        <f t="shared" si="48"/>
        <v>0</v>
      </c>
      <c r="L115" s="21">
        <f t="shared" si="48"/>
        <v>0</v>
      </c>
      <c r="M115" s="21">
        <f>M116</f>
        <v>23000</v>
      </c>
      <c r="N115" s="21">
        <f>N116</f>
        <v>23000</v>
      </c>
    </row>
    <row r="116" spans="1:14" ht="12.75">
      <c r="A116" s="11">
        <v>32</v>
      </c>
      <c r="B116" s="15" t="s">
        <v>10</v>
      </c>
      <c r="C116" s="21">
        <f>C117</f>
        <v>23000</v>
      </c>
      <c r="D116" s="21">
        <f t="shared" si="48"/>
        <v>0</v>
      </c>
      <c r="E116" s="21">
        <f t="shared" si="48"/>
        <v>0</v>
      </c>
      <c r="F116" s="21">
        <f t="shared" si="48"/>
        <v>0</v>
      </c>
      <c r="G116" s="21">
        <f t="shared" si="48"/>
        <v>20000</v>
      </c>
      <c r="H116" s="21">
        <f t="shared" si="48"/>
        <v>0</v>
      </c>
      <c r="I116" s="21">
        <f t="shared" si="48"/>
        <v>3000</v>
      </c>
      <c r="J116" s="21">
        <f t="shared" si="48"/>
        <v>0</v>
      </c>
      <c r="K116" s="21">
        <f t="shared" si="48"/>
        <v>0</v>
      </c>
      <c r="L116" s="21">
        <f t="shared" si="48"/>
        <v>0</v>
      </c>
      <c r="M116" s="21">
        <f>M117</f>
        <v>23000</v>
      </c>
      <c r="N116" s="21">
        <f>N117</f>
        <v>23000</v>
      </c>
    </row>
    <row r="117" spans="1:14" ht="12.75">
      <c r="A117" s="11">
        <v>323</v>
      </c>
      <c r="B117" s="15" t="s">
        <v>13</v>
      </c>
      <c r="C117" s="21">
        <f>C118</f>
        <v>23000</v>
      </c>
      <c r="D117" s="21">
        <f t="shared" si="48"/>
        <v>0</v>
      </c>
      <c r="E117" s="21">
        <f t="shared" si="48"/>
        <v>0</v>
      </c>
      <c r="F117" s="21">
        <f t="shared" si="48"/>
        <v>0</v>
      </c>
      <c r="G117" s="21">
        <f t="shared" si="48"/>
        <v>20000</v>
      </c>
      <c r="H117" s="21">
        <f t="shared" si="48"/>
        <v>0</v>
      </c>
      <c r="I117" s="21">
        <f t="shared" si="48"/>
        <v>3000</v>
      </c>
      <c r="J117" s="21">
        <f t="shared" si="48"/>
        <v>0</v>
      </c>
      <c r="K117" s="21">
        <f t="shared" si="48"/>
        <v>0</v>
      </c>
      <c r="L117" s="21">
        <f t="shared" si="48"/>
        <v>0</v>
      </c>
      <c r="M117" s="21">
        <f>M118</f>
        <v>23000</v>
      </c>
      <c r="N117" s="21">
        <f>N118</f>
        <v>23000</v>
      </c>
    </row>
    <row r="118" spans="1:14" ht="12.75">
      <c r="A118" s="28">
        <v>3239</v>
      </c>
      <c r="B118" s="12" t="s">
        <v>37</v>
      </c>
      <c r="C118" s="20">
        <v>23000</v>
      </c>
      <c r="D118" s="20">
        <v>0</v>
      </c>
      <c r="E118" s="22">
        <v>0</v>
      </c>
      <c r="F118" s="22">
        <v>0</v>
      </c>
      <c r="G118" s="27">
        <v>20000</v>
      </c>
      <c r="H118" s="27">
        <v>0</v>
      </c>
      <c r="I118" s="22">
        <v>3000</v>
      </c>
      <c r="J118" s="22">
        <v>0</v>
      </c>
      <c r="K118" s="22">
        <v>0</v>
      </c>
      <c r="L118" s="22">
        <v>0</v>
      </c>
      <c r="M118" s="20">
        <v>23000</v>
      </c>
      <c r="N118" s="20">
        <v>23000</v>
      </c>
    </row>
    <row r="119" spans="1:14" ht="24" customHeight="1">
      <c r="A119" s="96" t="s">
        <v>120</v>
      </c>
      <c r="B119" s="101" t="s">
        <v>109</v>
      </c>
      <c r="C119" s="97">
        <f>C120</f>
        <v>2500</v>
      </c>
      <c r="D119" s="97">
        <f aca="true" t="shared" si="49" ref="D119:L120">D120</f>
        <v>0</v>
      </c>
      <c r="E119" s="97">
        <f t="shared" si="49"/>
        <v>0</v>
      </c>
      <c r="F119" s="97">
        <f t="shared" si="49"/>
        <v>0</v>
      </c>
      <c r="G119" s="97">
        <f t="shared" si="49"/>
        <v>500</v>
      </c>
      <c r="H119" s="97">
        <f t="shared" si="49"/>
        <v>0</v>
      </c>
      <c r="I119" s="97">
        <f t="shared" si="49"/>
        <v>2000</v>
      </c>
      <c r="J119" s="97">
        <f t="shared" si="49"/>
        <v>0</v>
      </c>
      <c r="K119" s="97">
        <f t="shared" si="49"/>
        <v>0</v>
      </c>
      <c r="L119" s="97">
        <f t="shared" si="49"/>
        <v>0</v>
      </c>
      <c r="M119" s="97">
        <f>M120</f>
        <v>2500</v>
      </c>
      <c r="N119" s="97">
        <f>N120</f>
        <v>2500</v>
      </c>
    </row>
    <row r="120" spans="1:14" ht="12.75">
      <c r="A120" s="11">
        <v>4</v>
      </c>
      <c r="B120" s="94" t="s">
        <v>18</v>
      </c>
      <c r="C120" s="21">
        <f>C121</f>
        <v>2500</v>
      </c>
      <c r="D120" s="21">
        <f t="shared" si="49"/>
        <v>0</v>
      </c>
      <c r="E120" s="21">
        <f t="shared" si="49"/>
        <v>0</v>
      </c>
      <c r="F120" s="21">
        <f t="shared" si="49"/>
        <v>0</v>
      </c>
      <c r="G120" s="21">
        <f t="shared" si="49"/>
        <v>500</v>
      </c>
      <c r="H120" s="21">
        <f t="shared" si="49"/>
        <v>0</v>
      </c>
      <c r="I120" s="21">
        <f t="shared" si="49"/>
        <v>2000</v>
      </c>
      <c r="J120" s="21">
        <f t="shared" si="49"/>
        <v>0</v>
      </c>
      <c r="K120" s="21">
        <f t="shared" si="49"/>
        <v>0</v>
      </c>
      <c r="L120" s="21">
        <f t="shared" si="49"/>
        <v>0</v>
      </c>
      <c r="M120" s="21">
        <f>M121</f>
        <v>2500</v>
      </c>
      <c r="N120" s="21">
        <f>N121</f>
        <v>2500</v>
      </c>
    </row>
    <row r="121" spans="1:14" ht="12.75">
      <c r="A121" s="11">
        <v>42</v>
      </c>
      <c r="B121" s="94" t="s">
        <v>54</v>
      </c>
      <c r="C121" s="21">
        <f>C122+C124</f>
        <v>2500</v>
      </c>
      <c r="D121" s="21">
        <f aca="true" t="shared" si="50" ref="D121:L121">D122+D124</f>
        <v>0</v>
      </c>
      <c r="E121" s="21">
        <f t="shared" si="50"/>
        <v>0</v>
      </c>
      <c r="F121" s="21">
        <f t="shared" si="50"/>
        <v>0</v>
      </c>
      <c r="G121" s="21">
        <f t="shared" si="50"/>
        <v>500</v>
      </c>
      <c r="H121" s="21">
        <f t="shared" si="50"/>
        <v>0</v>
      </c>
      <c r="I121" s="21">
        <f t="shared" si="50"/>
        <v>2000</v>
      </c>
      <c r="J121" s="21">
        <f t="shared" si="50"/>
        <v>0</v>
      </c>
      <c r="K121" s="21">
        <f t="shared" si="50"/>
        <v>0</v>
      </c>
      <c r="L121" s="21">
        <f t="shared" si="50"/>
        <v>0</v>
      </c>
      <c r="M121" s="21">
        <f>M122+M124</f>
        <v>2500</v>
      </c>
      <c r="N121" s="21">
        <f>N122+N124</f>
        <v>2500</v>
      </c>
    </row>
    <row r="122" spans="1:14" ht="12.75">
      <c r="A122" s="11">
        <v>422</v>
      </c>
      <c r="B122" s="15" t="s">
        <v>17</v>
      </c>
      <c r="C122" s="21">
        <f>C123</f>
        <v>2000</v>
      </c>
      <c r="D122" s="21">
        <f aca="true" t="shared" si="51" ref="D122:L122">D123</f>
        <v>0</v>
      </c>
      <c r="E122" s="21">
        <f t="shared" si="51"/>
        <v>0</v>
      </c>
      <c r="F122" s="21">
        <f t="shared" si="51"/>
        <v>0</v>
      </c>
      <c r="G122" s="21">
        <f t="shared" si="51"/>
        <v>0</v>
      </c>
      <c r="H122" s="21">
        <f t="shared" si="51"/>
        <v>0</v>
      </c>
      <c r="I122" s="21">
        <f t="shared" si="51"/>
        <v>2000</v>
      </c>
      <c r="J122" s="21">
        <f t="shared" si="51"/>
        <v>0</v>
      </c>
      <c r="K122" s="21">
        <f t="shared" si="51"/>
        <v>0</v>
      </c>
      <c r="L122" s="21">
        <f t="shared" si="51"/>
        <v>0</v>
      </c>
      <c r="M122" s="21">
        <f>M123</f>
        <v>2000</v>
      </c>
      <c r="N122" s="21">
        <f>N123</f>
        <v>2000</v>
      </c>
    </row>
    <row r="123" spans="1:14" ht="12.75">
      <c r="A123" s="28">
        <v>4221</v>
      </c>
      <c r="B123" s="12" t="s">
        <v>51</v>
      </c>
      <c r="C123" s="20">
        <v>2000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2000</v>
      </c>
      <c r="J123" s="20">
        <v>0</v>
      </c>
      <c r="K123" s="20">
        <v>0</v>
      </c>
      <c r="L123" s="20">
        <v>0</v>
      </c>
      <c r="M123" s="20">
        <v>2000</v>
      </c>
      <c r="N123" s="20">
        <v>2000</v>
      </c>
    </row>
    <row r="124" spans="1:14" ht="12.75">
      <c r="A124" s="11">
        <v>424</v>
      </c>
      <c r="B124" s="15" t="s">
        <v>50</v>
      </c>
      <c r="C124" s="21">
        <f>C125</f>
        <v>500</v>
      </c>
      <c r="D124" s="21">
        <f aca="true" t="shared" si="52" ref="D124:L124">D125</f>
        <v>0</v>
      </c>
      <c r="E124" s="21">
        <f t="shared" si="52"/>
        <v>0</v>
      </c>
      <c r="F124" s="21">
        <f t="shared" si="52"/>
        <v>0</v>
      </c>
      <c r="G124" s="21">
        <f t="shared" si="52"/>
        <v>500</v>
      </c>
      <c r="H124" s="21">
        <f t="shared" si="52"/>
        <v>0</v>
      </c>
      <c r="I124" s="21">
        <f t="shared" si="52"/>
        <v>0</v>
      </c>
      <c r="J124" s="21">
        <f t="shared" si="52"/>
        <v>0</v>
      </c>
      <c r="K124" s="21">
        <f t="shared" si="52"/>
        <v>0</v>
      </c>
      <c r="L124" s="21">
        <f t="shared" si="52"/>
        <v>0</v>
      </c>
      <c r="M124" s="21">
        <f>M125</f>
        <v>500</v>
      </c>
      <c r="N124" s="21">
        <f>N125</f>
        <v>500</v>
      </c>
    </row>
    <row r="125" spans="1:14" ht="13.5" thickBot="1">
      <c r="A125" s="36">
        <v>4241</v>
      </c>
      <c r="B125" s="17" t="s">
        <v>50</v>
      </c>
      <c r="C125" s="24">
        <v>500</v>
      </c>
      <c r="D125" s="24">
        <v>0</v>
      </c>
      <c r="E125" s="23">
        <v>0</v>
      </c>
      <c r="F125" s="23">
        <v>0</v>
      </c>
      <c r="G125" s="23">
        <v>500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4">
        <v>500</v>
      </c>
      <c r="N125" s="24">
        <v>500</v>
      </c>
    </row>
    <row r="126" spans="1:14" ht="24" customHeight="1" thickTop="1">
      <c r="A126" s="96" t="s">
        <v>121</v>
      </c>
      <c r="B126" s="108" t="s">
        <v>122</v>
      </c>
      <c r="C126" s="97">
        <f>C127</f>
        <v>55000</v>
      </c>
      <c r="D126" s="97">
        <f aca="true" t="shared" si="53" ref="D126:L128">D127</f>
        <v>0</v>
      </c>
      <c r="E126" s="97">
        <f t="shared" si="53"/>
        <v>50000</v>
      </c>
      <c r="F126" s="97">
        <f t="shared" si="53"/>
        <v>0</v>
      </c>
      <c r="G126" s="97">
        <f t="shared" si="53"/>
        <v>0</v>
      </c>
      <c r="H126" s="97">
        <f t="shared" si="53"/>
        <v>0</v>
      </c>
      <c r="I126" s="97">
        <f t="shared" si="53"/>
        <v>5000</v>
      </c>
      <c r="J126" s="97">
        <f t="shared" si="53"/>
        <v>0</v>
      </c>
      <c r="K126" s="97">
        <f t="shared" si="53"/>
        <v>0</v>
      </c>
      <c r="L126" s="97">
        <f t="shared" si="53"/>
        <v>0</v>
      </c>
      <c r="M126" s="97">
        <f>M127</f>
        <v>55000</v>
      </c>
      <c r="N126" s="97">
        <f>N127</f>
        <v>55000</v>
      </c>
    </row>
    <row r="127" spans="1:14" ht="12.75">
      <c r="A127" s="11">
        <v>3</v>
      </c>
      <c r="B127" s="15" t="s">
        <v>6</v>
      </c>
      <c r="C127" s="21">
        <f>C128</f>
        <v>55000</v>
      </c>
      <c r="D127" s="21">
        <f>D128</f>
        <v>0</v>
      </c>
      <c r="E127" s="21">
        <f t="shared" si="53"/>
        <v>50000</v>
      </c>
      <c r="F127" s="21">
        <f t="shared" si="53"/>
        <v>0</v>
      </c>
      <c r="G127" s="21">
        <f t="shared" si="53"/>
        <v>0</v>
      </c>
      <c r="H127" s="21">
        <f t="shared" si="53"/>
        <v>0</v>
      </c>
      <c r="I127" s="21">
        <f t="shared" si="53"/>
        <v>5000</v>
      </c>
      <c r="J127" s="21">
        <f t="shared" si="53"/>
        <v>0</v>
      </c>
      <c r="K127" s="21">
        <f t="shared" si="53"/>
        <v>0</v>
      </c>
      <c r="L127" s="21">
        <f t="shared" si="53"/>
        <v>0</v>
      </c>
      <c r="M127" s="21">
        <f>M128</f>
        <v>55000</v>
      </c>
      <c r="N127" s="21">
        <f>N128</f>
        <v>55000</v>
      </c>
    </row>
    <row r="128" spans="1:14" ht="12.75">
      <c r="A128" s="11">
        <v>32</v>
      </c>
      <c r="B128" s="15" t="s">
        <v>10</v>
      </c>
      <c r="C128" s="21">
        <f>C129</f>
        <v>55000</v>
      </c>
      <c r="D128" s="21">
        <f>D129</f>
        <v>0</v>
      </c>
      <c r="E128" s="21">
        <f t="shared" si="53"/>
        <v>50000</v>
      </c>
      <c r="F128" s="21">
        <f t="shared" si="53"/>
        <v>0</v>
      </c>
      <c r="G128" s="21">
        <f t="shared" si="53"/>
        <v>0</v>
      </c>
      <c r="H128" s="21">
        <f t="shared" si="53"/>
        <v>0</v>
      </c>
      <c r="I128" s="21">
        <f t="shared" si="53"/>
        <v>5000</v>
      </c>
      <c r="J128" s="21">
        <f t="shared" si="53"/>
        <v>0</v>
      </c>
      <c r="K128" s="21">
        <f t="shared" si="53"/>
        <v>0</v>
      </c>
      <c r="L128" s="21">
        <f t="shared" si="53"/>
        <v>0</v>
      </c>
      <c r="M128" s="21">
        <f>M129</f>
        <v>55000</v>
      </c>
      <c r="N128" s="21">
        <f>N129</f>
        <v>55000</v>
      </c>
    </row>
    <row r="129" spans="1:14" ht="12.75">
      <c r="A129" s="11">
        <v>322</v>
      </c>
      <c r="B129" s="15" t="s">
        <v>12</v>
      </c>
      <c r="C129" s="21">
        <f>C130</f>
        <v>55000</v>
      </c>
      <c r="D129" s="21">
        <f>D130</f>
        <v>0</v>
      </c>
      <c r="E129" s="21">
        <f>E130+E147</f>
        <v>50000</v>
      </c>
      <c r="F129" s="21">
        <f>F130+F147</f>
        <v>0</v>
      </c>
      <c r="G129" s="21">
        <f>G130</f>
        <v>0</v>
      </c>
      <c r="H129" s="21">
        <f>H130</f>
        <v>0</v>
      </c>
      <c r="I129" s="21">
        <f>I130</f>
        <v>5000</v>
      </c>
      <c r="J129" s="21">
        <f>J130+J147</f>
        <v>0</v>
      </c>
      <c r="K129" s="21">
        <f>K130+K147</f>
        <v>0</v>
      </c>
      <c r="L129" s="21">
        <f>L130+L147</f>
        <v>0</v>
      </c>
      <c r="M129" s="21">
        <f>M130</f>
        <v>55000</v>
      </c>
      <c r="N129" s="21">
        <f>N130</f>
        <v>55000</v>
      </c>
    </row>
    <row r="130" spans="1:14" ht="12.75">
      <c r="A130" s="28">
        <v>3221</v>
      </c>
      <c r="B130" s="12" t="s">
        <v>32</v>
      </c>
      <c r="C130" s="20">
        <v>55000</v>
      </c>
      <c r="D130" s="20">
        <v>0</v>
      </c>
      <c r="E130" s="20">
        <v>50000</v>
      </c>
      <c r="F130" s="22">
        <v>0</v>
      </c>
      <c r="G130" s="22">
        <v>0</v>
      </c>
      <c r="H130" s="22">
        <v>0</v>
      </c>
      <c r="I130" s="20">
        <v>5000</v>
      </c>
      <c r="J130" s="22">
        <v>0</v>
      </c>
      <c r="K130" s="22">
        <v>0</v>
      </c>
      <c r="L130" s="22">
        <v>0</v>
      </c>
      <c r="M130" s="20">
        <v>55000</v>
      </c>
      <c r="N130" s="20">
        <v>55000</v>
      </c>
    </row>
    <row r="131" spans="1:14" ht="14.25" customHeight="1">
      <c r="A131" s="106" t="s">
        <v>101</v>
      </c>
      <c r="B131" s="107" t="s">
        <v>123</v>
      </c>
      <c r="C131" s="109">
        <f>C132</f>
        <v>0</v>
      </c>
      <c r="D131" s="109">
        <f aca="true" t="shared" si="54" ref="D131:L131">D132</f>
        <v>0</v>
      </c>
      <c r="E131" s="109">
        <f t="shared" si="54"/>
        <v>0</v>
      </c>
      <c r="F131" s="109">
        <f t="shared" si="54"/>
        <v>0</v>
      </c>
      <c r="G131" s="109">
        <f t="shared" si="54"/>
        <v>0</v>
      </c>
      <c r="H131" s="109">
        <f t="shared" si="54"/>
        <v>0</v>
      </c>
      <c r="I131" s="109">
        <f t="shared" si="54"/>
        <v>0</v>
      </c>
      <c r="J131" s="109">
        <f t="shared" si="54"/>
        <v>0</v>
      </c>
      <c r="K131" s="109">
        <f t="shared" si="54"/>
        <v>0</v>
      </c>
      <c r="L131" s="109">
        <f t="shared" si="54"/>
        <v>0</v>
      </c>
      <c r="M131" s="109">
        <f>M132</f>
        <v>0</v>
      </c>
      <c r="N131" s="109">
        <f>N132</f>
        <v>0</v>
      </c>
    </row>
    <row r="132" spans="1:14" ht="21.75" customHeight="1">
      <c r="A132" s="95" t="s">
        <v>87</v>
      </c>
      <c r="B132" s="104" t="s">
        <v>124</v>
      </c>
      <c r="C132" s="98">
        <f>C133</f>
        <v>0</v>
      </c>
      <c r="D132" s="98">
        <f aca="true" t="shared" si="55" ref="D132:L132">D133</f>
        <v>0</v>
      </c>
      <c r="E132" s="98">
        <f t="shared" si="55"/>
        <v>0</v>
      </c>
      <c r="F132" s="98">
        <f t="shared" si="55"/>
        <v>0</v>
      </c>
      <c r="G132" s="98">
        <f t="shared" si="55"/>
        <v>0</v>
      </c>
      <c r="H132" s="98">
        <f t="shared" si="55"/>
        <v>0</v>
      </c>
      <c r="I132" s="98">
        <f t="shared" si="55"/>
        <v>0</v>
      </c>
      <c r="J132" s="98">
        <f t="shared" si="55"/>
        <v>0</v>
      </c>
      <c r="K132" s="98">
        <f t="shared" si="55"/>
        <v>0</v>
      </c>
      <c r="L132" s="98">
        <f t="shared" si="55"/>
        <v>0</v>
      </c>
      <c r="M132" s="98">
        <f>M133</f>
        <v>0</v>
      </c>
      <c r="N132" s="98">
        <f>N133</f>
        <v>0</v>
      </c>
    </row>
    <row r="133" spans="1:14" ht="25.5" customHeight="1">
      <c r="A133" s="96" t="s">
        <v>125</v>
      </c>
      <c r="B133" s="101" t="s">
        <v>151</v>
      </c>
      <c r="C133" s="97">
        <f>C134+C138</f>
        <v>0</v>
      </c>
      <c r="D133" s="97">
        <f aca="true" t="shared" si="56" ref="D133:L133">D134+D138</f>
        <v>0</v>
      </c>
      <c r="E133" s="97">
        <f t="shared" si="56"/>
        <v>0</v>
      </c>
      <c r="F133" s="97">
        <f t="shared" si="56"/>
        <v>0</v>
      </c>
      <c r="G133" s="97">
        <f t="shared" si="56"/>
        <v>0</v>
      </c>
      <c r="H133" s="97">
        <f t="shared" si="56"/>
        <v>0</v>
      </c>
      <c r="I133" s="97">
        <f t="shared" si="56"/>
        <v>0</v>
      </c>
      <c r="J133" s="97">
        <f t="shared" si="56"/>
        <v>0</v>
      </c>
      <c r="K133" s="97">
        <f t="shared" si="56"/>
        <v>0</v>
      </c>
      <c r="L133" s="97">
        <f t="shared" si="56"/>
        <v>0</v>
      </c>
      <c r="M133" s="97">
        <f>M134+M138</f>
        <v>0</v>
      </c>
      <c r="N133" s="97">
        <f>N134+N138</f>
        <v>0</v>
      </c>
    </row>
    <row r="134" spans="1:14" ht="12.75">
      <c r="A134" s="11">
        <v>3</v>
      </c>
      <c r="B134" s="15" t="s">
        <v>126</v>
      </c>
      <c r="C134" s="21">
        <f aca="true" t="shared" si="57" ref="C134:D136">C135</f>
        <v>0</v>
      </c>
      <c r="D134" s="21">
        <f t="shared" si="57"/>
        <v>0</v>
      </c>
      <c r="E134" s="21">
        <f aca="true" t="shared" si="58" ref="E134:N136">E135</f>
        <v>0</v>
      </c>
      <c r="F134" s="21">
        <f t="shared" si="58"/>
        <v>0</v>
      </c>
      <c r="G134" s="21">
        <f t="shared" si="58"/>
        <v>0</v>
      </c>
      <c r="H134" s="21">
        <f t="shared" si="58"/>
        <v>0</v>
      </c>
      <c r="I134" s="21">
        <f t="shared" si="58"/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</row>
    <row r="135" spans="1:14" ht="12.75">
      <c r="A135" s="11">
        <v>32</v>
      </c>
      <c r="B135" s="15" t="s">
        <v>10</v>
      </c>
      <c r="C135" s="21">
        <f t="shared" si="57"/>
        <v>0</v>
      </c>
      <c r="D135" s="21">
        <f t="shared" si="57"/>
        <v>0</v>
      </c>
      <c r="E135" s="21">
        <f t="shared" si="58"/>
        <v>0</v>
      </c>
      <c r="F135" s="21">
        <f t="shared" si="58"/>
        <v>0</v>
      </c>
      <c r="G135" s="21">
        <f t="shared" si="58"/>
        <v>0</v>
      </c>
      <c r="H135" s="21">
        <f t="shared" si="58"/>
        <v>0</v>
      </c>
      <c r="I135" s="21">
        <f t="shared" si="58"/>
        <v>0</v>
      </c>
      <c r="J135" s="21">
        <f t="shared" si="58"/>
        <v>0</v>
      </c>
      <c r="K135" s="21">
        <f t="shared" si="58"/>
        <v>0</v>
      </c>
      <c r="L135" s="21">
        <f t="shared" si="58"/>
        <v>0</v>
      </c>
      <c r="M135" s="21">
        <f t="shared" si="58"/>
        <v>0</v>
      </c>
      <c r="N135" s="21">
        <f t="shared" si="58"/>
        <v>0</v>
      </c>
    </row>
    <row r="136" spans="1:14" ht="12.75">
      <c r="A136" s="11">
        <v>322</v>
      </c>
      <c r="B136" s="15" t="s">
        <v>12</v>
      </c>
      <c r="C136" s="21">
        <f t="shared" si="57"/>
        <v>0</v>
      </c>
      <c r="D136" s="21">
        <f t="shared" si="57"/>
        <v>0</v>
      </c>
      <c r="E136" s="21">
        <f>E137+E152</f>
        <v>0</v>
      </c>
      <c r="F136" s="21">
        <f>F137+F152</f>
        <v>0</v>
      </c>
      <c r="G136" s="21">
        <f>G137</f>
        <v>0</v>
      </c>
      <c r="H136" s="21">
        <f>H137</f>
        <v>0</v>
      </c>
      <c r="I136" s="21">
        <f>I137</f>
        <v>0</v>
      </c>
      <c r="J136" s="21">
        <f>J137+J152</f>
        <v>0</v>
      </c>
      <c r="K136" s="21">
        <f>K137+K152</f>
        <v>0</v>
      </c>
      <c r="L136" s="21">
        <f>L137+L152</f>
        <v>0</v>
      </c>
      <c r="M136" s="21">
        <f t="shared" si="58"/>
        <v>0</v>
      </c>
      <c r="N136" s="21">
        <f t="shared" si="58"/>
        <v>0</v>
      </c>
    </row>
    <row r="137" spans="1:14" ht="12.75">
      <c r="A137" s="16">
        <v>3222</v>
      </c>
      <c r="B137" s="12" t="s">
        <v>33</v>
      </c>
      <c r="C137" s="20">
        <v>0</v>
      </c>
      <c r="D137" s="20">
        <v>0</v>
      </c>
      <c r="E137" s="20">
        <v>0</v>
      </c>
      <c r="F137" s="22">
        <v>0</v>
      </c>
      <c r="G137" s="22">
        <v>0</v>
      </c>
      <c r="H137" s="22">
        <v>0</v>
      </c>
      <c r="I137" s="20">
        <v>0</v>
      </c>
      <c r="J137" s="22">
        <v>0</v>
      </c>
      <c r="K137" s="22">
        <v>0</v>
      </c>
      <c r="L137" s="22">
        <v>0</v>
      </c>
      <c r="M137" s="20">
        <v>0</v>
      </c>
      <c r="N137" s="20">
        <v>0</v>
      </c>
    </row>
    <row r="138" spans="1:14" ht="12.75">
      <c r="A138" s="11">
        <v>3</v>
      </c>
      <c r="B138" s="15" t="s">
        <v>127</v>
      </c>
      <c r="C138" s="21">
        <f aca="true" t="shared" si="59" ref="C138:D140">C139</f>
        <v>0</v>
      </c>
      <c r="D138" s="21">
        <f t="shared" si="59"/>
        <v>0</v>
      </c>
      <c r="E138" s="21">
        <f aca="true" t="shared" si="60" ref="E138:N140">E139</f>
        <v>0</v>
      </c>
      <c r="F138" s="21">
        <f t="shared" si="60"/>
        <v>0</v>
      </c>
      <c r="G138" s="21">
        <f t="shared" si="60"/>
        <v>0</v>
      </c>
      <c r="H138" s="21">
        <f t="shared" si="60"/>
        <v>0</v>
      </c>
      <c r="I138" s="21">
        <f t="shared" si="60"/>
        <v>0</v>
      </c>
      <c r="J138" s="21">
        <f t="shared" si="60"/>
        <v>0</v>
      </c>
      <c r="K138" s="21">
        <f t="shared" si="60"/>
        <v>0</v>
      </c>
      <c r="L138" s="21">
        <f t="shared" si="60"/>
        <v>0</v>
      </c>
      <c r="M138" s="21">
        <f t="shared" si="60"/>
        <v>0</v>
      </c>
      <c r="N138" s="21">
        <f t="shared" si="60"/>
        <v>0</v>
      </c>
    </row>
    <row r="139" spans="1:14" ht="12.75">
      <c r="A139" s="11">
        <v>32</v>
      </c>
      <c r="B139" s="15" t="s">
        <v>10</v>
      </c>
      <c r="C139" s="21">
        <f t="shared" si="59"/>
        <v>0</v>
      </c>
      <c r="D139" s="21">
        <f t="shared" si="59"/>
        <v>0</v>
      </c>
      <c r="E139" s="21">
        <f t="shared" si="60"/>
        <v>0</v>
      </c>
      <c r="F139" s="21">
        <f t="shared" si="60"/>
        <v>0</v>
      </c>
      <c r="G139" s="21">
        <f t="shared" si="60"/>
        <v>0</v>
      </c>
      <c r="H139" s="21">
        <f t="shared" si="60"/>
        <v>0</v>
      </c>
      <c r="I139" s="21">
        <f t="shared" si="60"/>
        <v>0</v>
      </c>
      <c r="J139" s="21">
        <f t="shared" si="60"/>
        <v>0</v>
      </c>
      <c r="K139" s="21">
        <f t="shared" si="60"/>
        <v>0</v>
      </c>
      <c r="L139" s="21">
        <f t="shared" si="60"/>
        <v>0</v>
      </c>
      <c r="M139" s="21">
        <f t="shared" si="60"/>
        <v>0</v>
      </c>
      <c r="N139" s="21">
        <f t="shared" si="60"/>
        <v>0</v>
      </c>
    </row>
    <row r="140" spans="1:14" ht="12.75">
      <c r="A140" s="11">
        <v>322</v>
      </c>
      <c r="B140" s="15" t="s">
        <v>12</v>
      </c>
      <c r="C140" s="21">
        <f t="shared" si="59"/>
        <v>0</v>
      </c>
      <c r="D140" s="21">
        <f t="shared" si="59"/>
        <v>0</v>
      </c>
      <c r="E140" s="21">
        <f>E141+E157</f>
        <v>0</v>
      </c>
      <c r="F140" s="21">
        <f>F141+F157</f>
        <v>0</v>
      </c>
      <c r="G140" s="21">
        <f>G141</f>
        <v>0</v>
      </c>
      <c r="H140" s="21">
        <f>H141</f>
        <v>0</v>
      </c>
      <c r="I140" s="21">
        <f>I141</f>
        <v>0</v>
      </c>
      <c r="J140" s="21">
        <f>J141+J157</f>
        <v>0</v>
      </c>
      <c r="K140" s="21">
        <f>K141+K157</f>
        <v>0</v>
      </c>
      <c r="L140" s="21">
        <f>L141+L157</f>
        <v>0</v>
      </c>
      <c r="M140" s="21">
        <f t="shared" si="60"/>
        <v>0</v>
      </c>
      <c r="N140" s="21">
        <f t="shared" si="60"/>
        <v>0</v>
      </c>
    </row>
    <row r="141" spans="1:14" ht="13.5" thickBot="1">
      <c r="A141" s="16">
        <v>3222</v>
      </c>
      <c r="B141" s="12" t="s">
        <v>33</v>
      </c>
      <c r="C141" s="20">
        <v>0</v>
      </c>
      <c r="D141" s="20">
        <v>0</v>
      </c>
      <c r="E141" s="20">
        <v>0</v>
      </c>
      <c r="F141" s="22">
        <v>0</v>
      </c>
      <c r="G141" s="22">
        <v>0</v>
      </c>
      <c r="H141" s="22">
        <v>0</v>
      </c>
      <c r="I141" s="20">
        <v>0</v>
      </c>
      <c r="J141" s="22">
        <v>0</v>
      </c>
      <c r="K141" s="22">
        <v>0</v>
      </c>
      <c r="L141" s="22">
        <v>0</v>
      </c>
      <c r="M141" s="20">
        <v>0</v>
      </c>
      <c r="N141" s="20">
        <v>0</v>
      </c>
    </row>
    <row r="142" spans="1:14" s="3" customFormat="1" ht="13.5" thickTop="1">
      <c r="A142" s="192" t="s">
        <v>57</v>
      </c>
      <c r="B142" s="193"/>
      <c r="C142" s="99">
        <f>C131+C72+C44+C6</f>
        <v>3780364.09</v>
      </c>
      <c r="D142" s="99">
        <f>D131+D72+D44+D6</f>
        <v>269764.08999999997</v>
      </c>
      <c r="E142" s="99">
        <f>E131+E72+E44+E6</f>
        <v>3314500</v>
      </c>
      <c r="F142" s="99">
        <f>F131+F72+F44+F6</f>
        <v>0</v>
      </c>
      <c r="G142" s="99">
        <f aca="true" t="shared" si="61" ref="G142:L142">G131+G72+G44+G6</f>
        <v>87100</v>
      </c>
      <c r="H142" s="99">
        <f t="shared" si="61"/>
        <v>0</v>
      </c>
      <c r="I142" s="99">
        <f t="shared" si="61"/>
        <v>109000</v>
      </c>
      <c r="J142" s="99">
        <f t="shared" si="61"/>
        <v>0</v>
      </c>
      <c r="K142" s="99">
        <f t="shared" si="61"/>
        <v>0</v>
      </c>
      <c r="L142" s="99">
        <f t="shared" si="61"/>
        <v>0</v>
      </c>
      <c r="M142" s="99">
        <f>M131+M72+M44+M6</f>
        <v>3780364.09</v>
      </c>
      <c r="N142" s="99">
        <f>N131+N72+N44+N6</f>
        <v>3780364.09</v>
      </c>
    </row>
    <row r="143" spans="1:2" s="3" customFormat="1" ht="12.75">
      <c r="A143" s="6"/>
      <c r="B143" s="8"/>
    </row>
    <row r="144" spans="1:14" ht="12.75">
      <c r="A144" s="5" t="s">
        <v>20</v>
      </c>
      <c r="B144" s="4" t="s">
        <v>22</v>
      </c>
      <c r="C144" s="2"/>
      <c r="D144" s="2"/>
      <c r="E144" s="2"/>
      <c r="F144" s="2"/>
      <c r="G144" s="3" t="s">
        <v>24</v>
      </c>
      <c r="H144" s="3"/>
      <c r="I144" s="2"/>
      <c r="K144" s="2" t="s">
        <v>63</v>
      </c>
      <c r="M144" s="2"/>
      <c r="N144" s="2"/>
    </row>
    <row r="145" spans="1:14" ht="12.75">
      <c r="A145" s="5" t="s">
        <v>21</v>
      </c>
      <c r="B145" s="4" t="s">
        <v>23</v>
      </c>
      <c r="C145" s="2"/>
      <c r="D145" s="2"/>
      <c r="E145" s="2"/>
      <c r="F145" s="2"/>
      <c r="G145" s="2" t="s">
        <v>152</v>
      </c>
      <c r="H145" s="2"/>
      <c r="I145" s="2"/>
      <c r="K145" s="2" t="s">
        <v>64</v>
      </c>
      <c r="M145" s="2"/>
      <c r="N145" s="2"/>
    </row>
    <row r="146" spans="1:14" ht="12.75">
      <c r="A146" s="5"/>
      <c r="B146" s="4"/>
      <c r="C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2" s="3" customFormat="1" ht="12.75">
      <c r="A147" s="6"/>
      <c r="B147" s="8"/>
    </row>
    <row r="148" spans="1:14" ht="12.75">
      <c r="A148" s="5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5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5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5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2" s="3" customFormat="1" ht="12.75">
      <c r="A152" s="6"/>
      <c r="B152" s="8"/>
    </row>
    <row r="153" spans="1:14" ht="12.75">
      <c r="A153" s="5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2" s="3" customFormat="1" ht="12.75">
      <c r="A154" s="6"/>
      <c r="B154" s="8"/>
    </row>
    <row r="155" spans="1:14" ht="12.75">
      <c r="A155" s="5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2" s="3" customFormat="1" ht="12.75">
      <c r="A156" s="6"/>
      <c r="B156" s="8"/>
    </row>
    <row r="157" spans="1:2" s="3" customFormat="1" ht="12.75">
      <c r="A157" s="6"/>
      <c r="B157" s="8"/>
    </row>
    <row r="158" spans="1:14" ht="12.75" customHeight="1">
      <c r="A158" s="5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5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6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2" s="3" customFormat="1" ht="12.75">
      <c r="A161" s="10"/>
      <c r="B161" s="8"/>
    </row>
    <row r="162" spans="1:2" s="3" customFormat="1" ht="12.75">
      <c r="A162" s="6"/>
      <c r="B162" s="8"/>
    </row>
    <row r="163" spans="1:2" s="3" customFormat="1" ht="12.75">
      <c r="A163" s="6"/>
      <c r="B163" s="8"/>
    </row>
    <row r="164" spans="1:14" ht="12.75">
      <c r="A164" s="5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5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5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2" s="3" customFormat="1" ht="12.75">
      <c r="A167" s="6"/>
      <c r="B167" s="8"/>
    </row>
    <row r="168" spans="1:14" ht="12.75">
      <c r="A168" s="5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5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5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5"/>
      <c r="B171" s="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2" s="3" customFormat="1" ht="12.75">
      <c r="A172" s="6"/>
      <c r="B172" s="8"/>
    </row>
    <row r="173" spans="1:14" ht="12.75">
      <c r="A173" s="5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2" s="3" customFormat="1" ht="12.75">
      <c r="A174" s="6"/>
      <c r="B174" s="8"/>
    </row>
    <row r="175" spans="1:2" s="3" customFormat="1" ht="12.75">
      <c r="A175" s="6"/>
      <c r="B175" s="8"/>
    </row>
    <row r="176" spans="1:14" ht="12.75">
      <c r="A176" s="5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2" s="3" customFormat="1" ht="12.75">
      <c r="A177" s="6"/>
      <c r="B177" s="8"/>
    </row>
    <row r="178" spans="1:14" ht="12.75">
      <c r="A178" s="5"/>
      <c r="B178" s="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5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6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6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6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6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6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6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6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6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6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6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6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6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6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6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6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6"/>
      <c r="B195" s="4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6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6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6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6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6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6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6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6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6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6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6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6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6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6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6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6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6"/>
      <c r="B212" s="4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6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6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6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6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6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6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6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6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6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6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6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6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6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6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6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6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6"/>
      <c r="B229" s="4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6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6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6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6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6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6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6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6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6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6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6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6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6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6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6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6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6"/>
      <c r="B246" s="4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6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6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6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6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6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6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6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6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6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6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6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6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6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6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6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6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6"/>
      <c r="B263" s="4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6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6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6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6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6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6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6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6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6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6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6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6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6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6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6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6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6"/>
      <c r="B280" s="4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6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6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6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6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6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6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6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6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>
      <c r="A289" s="6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>
      <c r="A290" s="6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>
      <c r="A291" s="6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>
      <c r="A292" s="6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>
      <c r="A293" s="6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>
      <c r="A294" s="6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>
      <c r="A295" s="6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2.75">
      <c r="A296" s="6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>
      <c r="A297" s="6"/>
      <c r="B297" s="4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2.75">
      <c r="A298" s="6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6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6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>
      <c r="A301" s="6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>
      <c r="A302" s="6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>
      <c r="A303" s="6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6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6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6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6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>
      <c r="A308" s="6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>
      <c r="A309" s="6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6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6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>
      <c r="A312" s="6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6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6"/>
      <c r="B314" s="4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6"/>
      <c r="B315" s="4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>
      <c r="A316" s="6"/>
      <c r="B316" s="4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>
      <c r="A317" s="6"/>
      <c r="B317" s="4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>
      <c r="A318" s="6"/>
      <c r="B318" s="4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>
      <c r="A319" s="6"/>
      <c r="B319" s="4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>
      <c r="A320" s="6"/>
      <c r="B320" s="4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>
      <c r="A321" s="6"/>
      <c r="B321" s="4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>
      <c r="A322" s="6"/>
      <c r="B322" s="4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>
      <c r="A323" s="6"/>
      <c r="B323" s="4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>
      <c r="A324" s="6"/>
      <c r="B324" s="4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>
      <c r="A325" s="6"/>
      <c r="B325" s="4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>
      <c r="A326" s="6"/>
      <c r="B326" s="4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>
      <c r="A327" s="6"/>
      <c r="B327" s="4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>
      <c r="A328" s="6"/>
      <c r="B328" s="4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>
      <c r="A329" s="6"/>
      <c r="B329" s="4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>
      <c r="A330" s="6"/>
      <c r="B330" s="4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>
      <c r="A331" s="6"/>
      <c r="B331" s="4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>
      <c r="A332" s="6"/>
      <c r="B332" s="4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>
      <c r="A333" s="6"/>
      <c r="B333" s="4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>
      <c r="A334" s="6"/>
      <c r="B334" s="4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2.75">
      <c r="A335" s="6"/>
      <c r="B335" s="4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6"/>
      <c r="B336" s="4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>
      <c r="A337" s="6"/>
      <c r="B337" s="4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2.75">
      <c r="A338" s="6"/>
      <c r="B338" s="4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2.75">
      <c r="A339" s="6"/>
      <c r="B339" s="4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2.75">
      <c r="A340" s="6"/>
      <c r="B340" s="4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2.75">
      <c r="A341" s="6"/>
      <c r="B341" s="4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2.75">
      <c r="A342" s="6"/>
      <c r="B342" s="4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2.75">
      <c r="A343" s="6"/>
      <c r="B343" s="4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2.75">
      <c r="A344" s="6"/>
      <c r="B344" s="4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2.75">
      <c r="A345" s="6"/>
      <c r="B345" s="4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2.75">
      <c r="A346" s="6"/>
      <c r="B346" s="4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2.75">
      <c r="A347" s="6"/>
      <c r="B347" s="4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6"/>
      <c r="B348" s="4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2.75">
      <c r="A349" s="6"/>
      <c r="B349" s="4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2.75">
      <c r="A350" s="6"/>
      <c r="B350" s="4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2.75">
      <c r="A351" s="6"/>
      <c r="B351" s="4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2.75">
      <c r="A352" s="6"/>
      <c r="B352" s="4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2.75">
      <c r="A353" s="6"/>
      <c r="B353" s="4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2.75">
      <c r="A354" s="6"/>
      <c r="B354" s="4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.75">
      <c r="A355" s="6"/>
      <c r="B355" s="4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2.75">
      <c r="A356" s="6"/>
      <c r="B356" s="4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.75">
      <c r="A357" s="6"/>
      <c r="B357" s="4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2.75">
      <c r="A358" s="6"/>
      <c r="B358" s="4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.75">
      <c r="A359" s="6"/>
      <c r="B359" s="4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>
      <c r="A360" s="6"/>
      <c r="B360" s="4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>
      <c r="A361" s="6"/>
      <c r="B361" s="4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6"/>
      <c r="B362" s="4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>
      <c r="A363" s="6"/>
      <c r="B363" s="4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>
      <c r="A364" s="6"/>
      <c r="B364" s="4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6"/>
      <c r="B365" s="4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>
      <c r="A366" s="6"/>
      <c r="B366" s="4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>
      <c r="A367" s="6"/>
      <c r="B367" s="4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>
      <c r="A368" s="6"/>
      <c r="B368" s="4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6"/>
      <c r="B369" s="4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>
      <c r="A370" s="6"/>
      <c r="B370" s="4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>
      <c r="A371" s="6"/>
      <c r="B371" s="4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>
      <c r="A372" s="6"/>
      <c r="B372" s="4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>
      <c r="A373" s="6"/>
      <c r="B373" s="4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>
      <c r="A374" s="6"/>
      <c r="B374" s="4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>
      <c r="A375" s="6"/>
      <c r="B375" s="4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>
      <c r="A376" s="6"/>
      <c r="B376" s="4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>
      <c r="A377" s="6"/>
      <c r="B377" s="4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>
      <c r="A378" s="6"/>
      <c r="B378" s="4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>
      <c r="A379" s="6"/>
      <c r="B379" s="4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>
      <c r="A380" s="6"/>
      <c r="B380" s="4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2.75">
      <c r="A381" s="6"/>
      <c r="B381" s="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2.75">
      <c r="A382" s="6"/>
      <c r="B382" s="4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>
      <c r="A383" s="6"/>
      <c r="B383" s="4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2.75">
      <c r="A384" s="6"/>
      <c r="B384" s="4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.75">
      <c r="A385" s="6"/>
      <c r="B385" s="4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.75">
      <c r="A386" s="6"/>
      <c r="B386" s="4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>
      <c r="A387" s="6"/>
      <c r="B387" s="4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.75">
      <c r="A388" s="6"/>
      <c r="B388" s="4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>
      <c r="A389" s="6"/>
      <c r="B389" s="4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2.75">
      <c r="A390" s="6"/>
      <c r="B390" s="4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2.75">
      <c r="A391" s="6"/>
      <c r="B391" s="4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>
      <c r="A392" s="6"/>
      <c r="B392" s="4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2.75">
      <c r="A393" s="6"/>
      <c r="B393" s="4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2.75">
      <c r="A394" s="6"/>
      <c r="B394" s="4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2.75">
      <c r="A395" s="6"/>
      <c r="B395" s="4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>
      <c r="A396" s="6"/>
      <c r="B396" s="4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>
      <c r="A397" s="6"/>
      <c r="B397" s="4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2.75">
      <c r="A398" s="6"/>
      <c r="B398" s="4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2.75">
      <c r="A399" s="6"/>
      <c r="B399" s="4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2.75">
      <c r="A400" s="6"/>
      <c r="B400" s="4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2.75">
      <c r="A401" s="6"/>
      <c r="B401" s="4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2.75">
      <c r="A402" s="6"/>
      <c r="B402" s="4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2.75">
      <c r="A403" s="6"/>
      <c r="B403" s="4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2.75">
      <c r="A404" s="6"/>
      <c r="B404" s="4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2.75">
      <c r="A405" s="6"/>
      <c r="B405" s="4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2.75">
      <c r="A406" s="6"/>
      <c r="B406" s="4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2.75">
      <c r="A407" s="6"/>
      <c r="B407" s="4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2.75">
      <c r="A408" s="6"/>
      <c r="B408" s="4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2.75">
      <c r="A409" s="6"/>
      <c r="B409" s="4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2.75">
      <c r="A410" s="6"/>
      <c r="B410" s="4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2.75">
      <c r="A411" s="6"/>
      <c r="B411" s="4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2.75">
      <c r="A412" s="6"/>
      <c r="B412" s="4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2.75">
      <c r="A413" s="6"/>
      <c r="B413" s="4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2.75">
      <c r="A414" s="6"/>
      <c r="B414" s="4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2.75">
      <c r="A415" s="6"/>
      <c r="B415" s="4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2.75">
      <c r="A416" s="6"/>
      <c r="B416" s="4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2.75">
      <c r="A417" s="6"/>
      <c r="B417" s="4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2.75">
      <c r="A418" s="6"/>
      <c r="B418" s="4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2.75">
      <c r="A419" s="6"/>
      <c r="B419" s="4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2.75">
      <c r="A420" s="6"/>
      <c r="B420" s="4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2.75">
      <c r="A421" s="6"/>
      <c r="B421" s="4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2.75">
      <c r="A422" s="6"/>
      <c r="B422" s="4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2.75">
      <c r="A423" s="6"/>
      <c r="B423" s="4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2.75">
      <c r="A424" s="6"/>
      <c r="B424" s="4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2.75">
      <c r="A425" s="6"/>
      <c r="B425" s="4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2.75">
      <c r="A426" s="6"/>
      <c r="B426" s="4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2.75">
      <c r="A427" s="6"/>
      <c r="B427" s="4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2.75">
      <c r="A428" s="6"/>
      <c r="B428" s="4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2.75">
      <c r="A429" s="6"/>
      <c r="B429" s="4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2.75">
      <c r="A430" s="6"/>
      <c r="B430" s="4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2.75">
      <c r="A431" s="6"/>
      <c r="B431" s="4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>
      <c r="A432" s="6"/>
      <c r="B432" s="4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2.75">
      <c r="A433" s="6"/>
      <c r="B433" s="4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>
      <c r="A434" s="6"/>
      <c r="B434" s="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2.75">
      <c r="A435" s="6"/>
      <c r="B435" s="4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2.75">
      <c r="A436" s="6"/>
      <c r="B436" s="4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2.75">
      <c r="A437" s="6"/>
      <c r="B437" s="4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2.75">
      <c r="A438" s="6"/>
      <c r="B438" s="4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2.75">
      <c r="A439" s="6"/>
      <c r="B439" s="4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2.75">
      <c r="A440" s="6"/>
      <c r="B440" s="4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2.75">
      <c r="A441" s="6"/>
      <c r="B441" s="4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2.75">
      <c r="A442" s="6"/>
      <c r="B442" s="4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2.75">
      <c r="A443" s="6"/>
      <c r="B443" s="4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2.75">
      <c r="A444" s="6"/>
      <c r="B444" s="4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2.75">
      <c r="A445" s="6"/>
      <c r="B445" s="4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2.75">
      <c r="A446" s="6"/>
      <c r="B446" s="4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2.75">
      <c r="A447" s="6"/>
      <c r="B447" s="4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2.75">
      <c r="A448" s="6"/>
      <c r="B448" s="4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2.75">
      <c r="A449" s="6"/>
      <c r="B449" s="4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2.75">
      <c r="A450" s="6"/>
      <c r="B450" s="4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2.75">
      <c r="A451" s="6"/>
      <c r="B451" s="4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2.75">
      <c r="A452" s="6"/>
      <c r="B452" s="4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2.75">
      <c r="A453" s="6"/>
      <c r="B453" s="4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2.75">
      <c r="A454" s="6"/>
      <c r="B454" s="4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2.75">
      <c r="A455" s="6"/>
      <c r="B455" s="4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2.75">
      <c r="A456" s="6"/>
      <c r="B456" s="4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2.75">
      <c r="A457" s="6"/>
      <c r="B457" s="4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2.75">
      <c r="A458" s="6"/>
      <c r="B458" s="4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2.75">
      <c r="A459" s="6"/>
      <c r="B459" s="4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2.75">
      <c r="A460" s="6"/>
      <c r="B460" s="4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2.75">
      <c r="A461" s="6"/>
      <c r="B461" s="4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2.75">
      <c r="A462" s="6"/>
      <c r="B462" s="4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2.75">
      <c r="A463" s="6"/>
      <c r="B463" s="4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2.75">
      <c r="A464" s="6"/>
      <c r="B464" s="4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2.75">
      <c r="A465" s="6"/>
      <c r="B465" s="4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2.75">
      <c r="A466" s="6"/>
      <c r="B466" s="4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</sheetData>
  <sheetProtection/>
  <mergeCells count="2">
    <mergeCell ref="A1:L1"/>
    <mergeCell ref="A142:B142"/>
  </mergeCells>
  <printOptions/>
  <pageMargins left="0.25" right="0.25" top="0.75" bottom="0.75" header="0.3" footer="0.3"/>
  <pageSetup firstPageNumber="3" useFirstPageNumber="1" horizontalDpi="600" verticalDpi="600" orientation="landscape" paperSize="9" scale="90" r:id="rId1"/>
  <headerFooter alignWithMargins="0">
    <oddFooter>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2020-10-16T08:32:02Z</cp:lastPrinted>
  <dcterms:created xsi:type="dcterms:W3CDTF">2013-09-11T11:00:21Z</dcterms:created>
  <dcterms:modified xsi:type="dcterms:W3CDTF">2020-10-16T08:49:27Z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